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10" windowHeight="8700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<sst xmlns="http://schemas.openxmlformats.org/spreadsheetml/2006/main" count="296" uniqueCount="133">
  <si>
    <t>Urząd Miejski w Sandomierzu</t>
  </si>
  <si>
    <t>Wykonanie wydatków budżetowych za I kw. 2004 r.</t>
  </si>
  <si>
    <t>Dz.</t>
  </si>
  <si>
    <t>Rozdz.</t>
  </si>
  <si>
    <t>§§</t>
  </si>
  <si>
    <t>Nazwa</t>
  </si>
  <si>
    <t>Plan</t>
  </si>
  <si>
    <t>Wykonanie</t>
  </si>
  <si>
    <t>.%</t>
  </si>
  <si>
    <t>6.</t>
  </si>
  <si>
    <t>URZĄD MIEJSKI W SANDOMIERZU</t>
  </si>
  <si>
    <t>ZADANIA WŁASNE :</t>
  </si>
  <si>
    <t>.010</t>
  </si>
  <si>
    <t>ROLNICTWO</t>
  </si>
  <si>
    <t>.01030</t>
  </si>
  <si>
    <t>Składki na Izby Rolnicze</t>
  </si>
  <si>
    <t>TRANSPORT I ŁĄCZNOŚĆ</t>
  </si>
  <si>
    <t>Lokalny transport zbiorowy</t>
  </si>
  <si>
    <t>Dotacja podmiotowa z budżetu dla pozostałych</t>
  </si>
  <si>
    <t>jednostek sektora finansów publicznych</t>
  </si>
  <si>
    <t>Drogi gminne</t>
  </si>
  <si>
    <t xml:space="preserve">Zakup materiałów i wyposażenia </t>
  </si>
  <si>
    <t>Zakup usług pozostałych</t>
  </si>
  <si>
    <t>Zakup usług remontowych</t>
  </si>
  <si>
    <t>Wydatki inwestycyjne</t>
  </si>
  <si>
    <t>Kary i odszkodowania na rzecz osób prawnych</t>
  </si>
  <si>
    <t>TURYSTYKA</t>
  </si>
  <si>
    <t>Pozostała działalność</t>
  </si>
  <si>
    <t>Dotacja podmiotowa dla jednostek</t>
  </si>
  <si>
    <t>nie zaliczanych sektora finansów publicznych</t>
  </si>
  <si>
    <t>GOSPODARKA MIESZKANIOWA</t>
  </si>
  <si>
    <t>Gospodarka gruntami i nieruchomościami</t>
  </si>
  <si>
    <t>Opłaty na rzecz j.s.t.</t>
  </si>
  <si>
    <t>Zakupy inwestycyjne</t>
  </si>
  <si>
    <t>Dotacja podmiotowa dla pozostałych jednostek</t>
  </si>
  <si>
    <t>sektora finansów publicznych</t>
  </si>
  <si>
    <t>DZIAŁALNOŚĆ USŁUGOWA</t>
  </si>
  <si>
    <t>Plany zagospodarowania przestrzennego</t>
  </si>
  <si>
    <t>Prace geodezyjne i kartograficzne</t>
  </si>
  <si>
    <t>Cmentarnictwo</t>
  </si>
  <si>
    <t>ADMINISTRACJA PUBLICZNA</t>
  </si>
  <si>
    <t>Rady Gmin</t>
  </si>
  <si>
    <t>Różne wydatki na rzecz osób fizycznych</t>
  </si>
  <si>
    <t xml:space="preserve">Zakup wyposażenia i materiałów </t>
  </si>
  <si>
    <t>Delegacje krajowe</t>
  </si>
  <si>
    <t>Delegacje zagraniczne</t>
  </si>
  <si>
    <t>Urzędy Gmin</t>
  </si>
  <si>
    <t>Wynagrodzenie osobowe pracowników</t>
  </si>
  <si>
    <t>Dodatkowe wynagrodzenia roczne</t>
  </si>
  <si>
    <t>Składki na ubezpieczenia</t>
  </si>
  <si>
    <t>Składki na FP</t>
  </si>
  <si>
    <t>Zakup energii</t>
  </si>
  <si>
    <t>Podróże służbowe</t>
  </si>
  <si>
    <t>Różne opłaty i składki</t>
  </si>
  <si>
    <t>Odpisy na ZFŚS</t>
  </si>
  <si>
    <t>BEZPIECZEŃSTWO PUBLICZNE</t>
  </si>
  <si>
    <t>Obrona Cywilna</t>
  </si>
  <si>
    <t>Straż Miejska</t>
  </si>
  <si>
    <t>Wynagrodzenia osobowe</t>
  </si>
  <si>
    <t>Składki na ubezpieczenie</t>
  </si>
  <si>
    <t>Zakup materiałów i wyposażenia</t>
  </si>
  <si>
    <t>Odpis ZFŚS</t>
  </si>
  <si>
    <t>Komendy Powiatowe Policji</t>
  </si>
  <si>
    <t>Komendy Powiatowe Państwowej Straży Pożarnej</t>
  </si>
  <si>
    <t>RÓŻNE ROZLICZENIA</t>
  </si>
  <si>
    <t>Rezerwy ogólne</t>
  </si>
  <si>
    <t>OŚWIATA I WYCHOWANIE</t>
  </si>
  <si>
    <t>Szkoły podstawowe</t>
  </si>
  <si>
    <t>Wynagrodzenia nie zaliczane do osobowego Funduszu Płac</t>
  </si>
  <si>
    <t>Gimnazja</t>
  </si>
  <si>
    <t xml:space="preserve">Dotacja dla niepublicznej szkoły </t>
  </si>
  <si>
    <t>Dokształacanie nauczycieli</t>
  </si>
  <si>
    <t>Zakup materiałów</t>
  </si>
  <si>
    <t>Przedszkola</t>
  </si>
  <si>
    <t>Odpis na ZFSS</t>
  </si>
  <si>
    <t>OCHRONA ZDROWIA</t>
  </si>
  <si>
    <t>Przeciwdziałanie alkoholizmowi</t>
  </si>
  <si>
    <t>Zakup żywności</t>
  </si>
  <si>
    <t>Dodatkowe wynagr. roczne</t>
  </si>
  <si>
    <t>Składka ZUS</t>
  </si>
  <si>
    <t>Składka FP</t>
  </si>
  <si>
    <t>ZFSS</t>
  </si>
  <si>
    <t xml:space="preserve">Dotacja podmiotowa dla samodzielnego </t>
  </si>
  <si>
    <t>publicznego opieki zdrowotnej</t>
  </si>
  <si>
    <t>OPIEKA SPOŁECZNA</t>
  </si>
  <si>
    <t>Zasiłki i pomoc w naturze</t>
  </si>
  <si>
    <t>Świadczenia społeczne</t>
  </si>
  <si>
    <t>Dodatki mieszkaniowe</t>
  </si>
  <si>
    <t>Terenowe Ośrodki Pomocy Społecznej</t>
  </si>
  <si>
    <t>Rózne wydatki na rzecz osób fizycznych</t>
  </si>
  <si>
    <t>Rózne opłaty i składki</t>
  </si>
  <si>
    <t>Zakup książek</t>
  </si>
  <si>
    <t>EDUKACYJNA OPIEKA WYCH.</t>
  </si>
  <si>
    <t>Świetlice Szkolne</t>
  </si>
  <si>
    <t>GOSPODARKA KOMUNALNA</t>
  </si>
  <si>
    <t>Oczyszczanie Miast  i Wsi</t>
  </si>
  <si>
    <t>Pozostałe usługi</t>
  </si>
  <si>
    <t xml:space="preserve">Utrzymanie zieleni </t>
  </si>
  <si>
    <t>Oświetlenie ulic</t>
  </si>
  <si>
    <t>Składka na ubezpieczenie społeczne</t>
  </si>
  <si>
    <t>Składka na FP</t>
  </si>
  <si>
    <t>Wynagrodzenia agencyjno-prowizyjne</t>
  </si>
  <si>
    <t>Odsetki</t>
  </si>
  <si>
    <t>Wydatki na inwestycje</t>
  </si>
  <si>
    <t>Zakup akcji</t>
  </si>
  <si>
    <t>KULTURA I OCH. DZIEDZ. NAR.</t>
  </si>
  <si>
    <t>Biblioteki</t>
  </si>
  <si>
    <t xml:space="preserve">Dotacja podmiotowa z budżetu dla </t>
  </si>
  <si>
    <t>Instytucji Kultury</t>
  </si>
  <si>
    <t>Pozostała działalnośc</t>
  </si>
  <si>
    <t>jednostek nie zaliczanych do sektora finansów</t>
  </si>
  <si>
    <t>KULTURA FIZYCZNA I SPORT</t>
  </si>
  <si>
    <t>Zadania w zakresie kultury</t>
  </si>
  <si>
    <t>ZADANIA ZLECONE :</t>
  </si>
  <si>
    <t>Działalność usługowa</t>
  </si>
  <si>
    <t>Urzędy Wojewódzkie</t>
  </si>
  <si>
    <t>URZĘDY NACZELNYCH ORGANÓW WŁ.</t>
  </si>
  <si>
    <t>Urzędy Naczelnych Organów Władzy</t>
  </si>
  <si>
    <t>Wynagrodzenie osobowe</t>
  </si>
  <si>
    <t>Skałdka na ubezpieczenie społ</t>
  </si>
  <si>
    <t>Składka na ubezpieczenie zdrowotne</t>
  </si>
  <si>
    <t>Zasiłki i zapomogi</t>
  </si>
  <si>
    <t>Swiadczenia społeczne</t>
  </si>
  <si>
    <t>Zasiłki rodzinne i pielęgnacyjne</t>
  </si>
  <si>
    <t>Składki na ubezpieczenie społ</t>
  </si>
  <si>
    <t>Usługi opiekuńcze</t>
  </si>
  <si>
    <t>Składki na ubezpieczenie społeczne</t>
  </si>
  <si>
    <t>Ośrodki wsparcia</t>
  </si>
  <si>
    <t>Zakup zywności</t>
  </si>
  <si>
    <t>Rózne wydatki na rzecz osób fiz.</t>
  </si>
  <si>
    <t>Dotacja  SUW - Zasiłki rodzinne ZUS</t>
  </si>
  <si>
    <t>Burmistrz Sandomierza</t>
  </si>
  <si>
    <t>Jerzy Borowski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</si>
</sst>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5" formatCode="#,##0_);[Red]\(#,##0\)"/>
    <numFmt numFmtId="167" formatCode="#,##0.00_);[Red]\(#,##0.00\)"/>
    <numFmt numFmtId="169" formatCode="&quot; zł&quot;#,##0_);[Red]\(&quot; zł&quot;#,##0\)"/>
    <numFmt numFmtId="170" formatCode="&quot; zł&quot;#,##0.00_);\(&quot; zł&quot;#,##0.00\)"/>
    <numFmt numFmtId="171" formatCode="&quot; zł&quot;#,##0.00_);[Red]\(&quot; zł&quot;#,##0.00\)"/>
    <numFmt numFmtId="239" formatCode="#,##0.00\ &quot;zł&quot;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b/>
      <sz val="14"/>
      <name val="Times New Roman CE"/>
      <family val="0"/>
    </font>
    <font>
      <sz val="10"/>
      <name val="Times New Roman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b/>
      <sz val="10"/>
      <name val="Times New Roman CE"/>
      <family val="0"/>
    </font>
    <font>
      <b/>
      <sz val="16"/>
      <name val="Times New Roman CE"/>
      <family val="0"/>
    </font>
    <font>
      <b/>
      <i/>
      <u val="single"/>
      <sz val="12"/>
      <name val="Times New Roman CE"/>
      <family val="0"/>
    </font>
    <font>
      <sz val="16"/>
      <name val="Times New Roman CE"/>
      <family val="0"/>
    </font>
    <font>
      <b/>
      <i/>
      <sz val="14"/>
      <name val="Times New Roman CE"/>
      <family val="0"/>
    </font>
    <font>
      <b/>
      <sz val="8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170" fontId="7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17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/>
      <protection/>
    </xf>
    <xf numFmtId="170" fontId="9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/>
      <protection/>
    </xf>
    <xf numFmtId="170" fontId="6" fillId="0" borderId="2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170" fontId="7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3" xfId="0" applyNumberFormat="1" applyFont="1" applyFill="1" applyBorder="1" applyAlignment="1" applyProtection="1">
      <alignment/>
      <protection/>
    </xf>
    <xf numFmtId="170" fontId="7" fillId="0" borderId="3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/>
      <protection/>
    </xf>
    <xf numFmtId="170" fontId="7" fillId="0" borderId="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5" fillId="3" borderId="2" xfId="0" applyNumberFormat="1" applyFont="1" applyFill="1" applyBorder="1" applyAlignment="1" applyProtection="1">
      <alignment horizontal="center"/>
      <protection/>
    </xf>
    <xf numFmtId="0" fontId="5" fillId="3" borderId="2" xfId="0" applyNumberFormat="1" applyFont="1" applyFill="1" applyBorder="1" applyAlignment="1" applyProtection="1">
      <alignment/>
      <protection/>
    </xf>
    <xf numFmtId="170" fontId="12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4" fillId="0" borderId="2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left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170" fontId="7" fillId="0" borderId="6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/>
      <protection/>
    </xf>
    <xf numFmtId="170" fontId="14" fillId="0" borderId="2" xfId="0" applyNumberFormat="1" applyFont="1" applyFill="1" applyBorder="1" applyAlignment="1" applyProtection="1">
      <alignment/>
      <protection/>
    </xf>
    <xf numFmtId="170" fontId="7" fillId="0" borderId="2" xfId="0" applyNumberFormat="1" applyFont="1" applyFill="1" applyBorder="1" applyAlignment="1" applyProtection="1">
      <alignment horizontal="center"/>
      <protection/>
    </xf>
    <xf numFmtId="0" fontId="5" fillId="3" borderId="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1" xfId="0" applyNumberFormat="1" applyFont="1" applyFill="1" applyBorder="1" applyAlignment="1" applyProtection="1">
      <alignment/>
      <protection/>
    </xf>
    <xf numFmtId="170" fontId="7" fillId="0" borderId="0" xfId="0" applyNumberFormat="1" applyFont="1" applyFill="1" applyBorder="1" applyAlignment="1" applyProtection="1">
      <alignment horizontal="center"/>
      <protection/>
    </xf>
    <xf numFmtId="239" fontId="11" fillId="0" borderId="1" xfId="0" applyNumberFormat="1" applyFont="1" applyFill="1" applyBorder="1" applyAlignment="1" applyProtection="1">
      <alignment/>
      <protection/>
    </xf>
    <xf numFmtId="239" fontId="7" fillId="0" borderId="1" xfId="0" applyNumberFormat="1" applyFont="1" applyFill="1" applyBorder="1" applyAlignment="1" applyProtection="1">
      <alignment/>
      <protection/>
    </xf>
    <xf numFmtId="239" fontId="12" fillId="0" borderId="5" xfId="0" applyNumberFormat="1" applyFont="1" applyFill="1" applyBorder="1" applyAlignment="1" applyProtection="1">
      <alignment/>
      <protection/>
    </xf>
    <xf numFmtId="239" fontId="5" fillId="3" borderId="2" xfId="0" applyNumberFormat="1" applyFont="1" applyFill="1" applyBorder="1" applyAlignment="1" applyProtection="1">
      <alignment/>
      <protection/>
    </xf>
    <xf numFmtId="239" fontId="8" fillId="0" borderId="1" xfId="0" applyNumberFormat="1" applyFont="1" applyFill="1" applyBorder="1" applyAlignment="1" applyProtection="1">
      <alignment/>
      <protection/>
    </xf>
    <xf numFmtId="239" fontId="7" fillId="0" borderId="1" xfId="0" applyNumberFormat="1" applyFont="1" applyFill="1" applyBorder="1" applyAlignment="1" applyProtection="1">
      <alignment horizontal="center"/>
      <protection/>
    </xf>
    <xf numFmtId="239" fontId="9" fillId="0" borderId="1" xfId="0" applyNumberFormat="1" applyFont="1" applyFill="1" applyBorder="1" applyAlignment="1" applyProtection="1">
      <alignment/>
      <protection/>
    </xf>
    <xf numFmtId="239" fontId="7" fillId="0" borderId="1" xfId="0" applyNumberFormat="1" applyFont="1" applyFill="1" applyBorder="1" applyAlignment="1" applyProtection="1">
      <alignment horizontal="right"/>
      <protection/>
    </xf>
    <xf numFmtId="239" fontId="14" fillId="0" borderId="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438"/>
  <sheetViews>
    <sheetView tabSelected="1" workbookViewId="0" topLeftCell="A1">
      <selection activeCell="D382" sqref="D382"/>
    </sheetView>
  </sheetViews>
  <sheetFormatPr defaultColWidth="9.140625" defaultRowHeight="12.75"/>
  <cols>
    <col min="1" max="1" width="7.421875" style="14" customWidth="1"/>
    <col min="2" max="2" width="8.00390625" style="14" customWidth="1"/>
    <col min="3" max="3" width="7.140625" style="14" customWidth="1"/>
    <col min="4" max="4" width="40.28125" style="4" customWidth="1"/>
    <col min="5" max="6" width="25.28125" style="5" customWidth="1"/>
    <col min="7" max="7" width="5.8515625" style="5" customWidth="1"/>
    <col min="8" max="8" width="4.421875" style="53" customWidth="1"/>
    <col min="9" max="16384" width="10.00390625" style="4" customWidth="1"/>
  </cols>
  <sheetData>
    <row r="1" spans="1:8" s="6" customFormat="1" ht="13.5" customHeight="1">
      <c r="A1" s="13"/>
      <c r="B1" s="13"/>
      <c r="C1" s="13"/>
      <c r="E1" s="4"/>
      <c r="F1" s="4"/>
      <c r="G1" s="4"/>
      <c r="H1" s="52"/>
    </row>
    <row r="2" spans="1:8" s="6" customFormat="1" ht="13.5" customHeight="1">
      <c r="A2" s="13"/>
      <c r="B2" s="13"/>
      <c r="C2" s="13"/>
      <c r="E2" s="4"/>
      <c r="F2" s="4"/>
      <c r="G2" s="4"/>
      <c r="H2" s="52"/>
    </row>
    <row r="3" spans="1:8" s="6" customFormat="1" ht="13.5" customHeight="1">
      <c r="A3" s="13"/>
      <c r="B3" s="13"/>
      <c r="C3" s="13"/>
      <c r="E3" s="4"/>
      <c r="F3" s="4"/>
      <c r="G3" s="4"/>
      <c r="H3" s="52"/>
    </row>
    <row r="4" ht="18.75" customHeight="1">
      <c r="D4" s="20"/>
    </row>
    <row r="5" spans="1:7" ht="12.75">
      <c r="A5" s="33"/>
      <c r="B5" s="33"/>
      <c r="C5" s="33"/>
      <c r="D5" s="26"/>
      <c r="E5" s="27"/>
      <c r="F5" s="27"/>
      <c r="G5" s="27"/>
    </row>
    <row r="6" ht="17.25" customHeight="1">
      <c r="D6" s="30" t="s">
        <v>0</v>
      </c>
    </row>
    <row r="7" ht="17.25" customHeight="1">
      <c r="D7" s="30" t="s">
        <v>1</v>
      </c>
    </row>
    <row r="8" spans="1:7" ht="12.75">
      <c r="A8" s="34"/>
      <c r="B8" s="34"/>
      <c r="C8" s="34"/>
      <c r="D8" s="28"/>
      <c r="E8" s="29"/>
      <c r="F8" s="29"/>
      <c r="G8" s="29"/>
    </row>
    <row r="11" spans="1:7" ht="17.25" customHeight="1">
      <c r="A11" s="17" t="s">
        <v>2</v>
      </c>
      <c r="B11" s="17" t="s">
        <v>3</v>
      </c>
      <c r="C11" s="17" t="s">
        <v>4</v>
      </c>
      <c r="D11" s="18" t="s">
        <v>5</v>
      </c>
      <c r="E11" s="19" t="s">
        <v>6</v>
      </c>
      <c r="F11" s="19" t="s">
        <v>7</v>
      </c>
      <c r="G11" s="19" t="s">
        <v>8</v>
      </c>
    </row>
    <row r="12" spans="1:8" ht="12.75">
      <c r="A12" s="41">
        <v>1</v>
      </c>
      <c r="B12" s="41">
        <v>2</v>
      </c>
      <c r="C12" s="41">
        <v>3</v>
      </c>
      <c r="D12" s="41">
        <v>4</v>
      </c>
      <c r="E12" s="50" t="s">
        <v>9</v>
      </c>
      <c r="F12" s="50"/>
      <c r="G12" s="50"/>
      <c r="H12" s="4"/>
    </row>
    <row r="13" spans="1:7" ht="12.75">
      <c r="A13" s="15"/>
      <c r="B13" s="15"/>
      <c r="C13" s="15"/>
      <c r="D13" s="10"/>
      <c r="E13" s="2"/>
      <c r="F13" s="2"/>
      <c r="G13" s="2"/>
    </row>
    <row r="14" spans="1:8" s="32" customFormat="1" ht="15" customHeight="1">
      <c r="A14" s="43" t="s">
        <v>10</v>
      </c>
      <c r="B14" s="47"/>
      <c r="C14" s="47"/>
      <c r="D14" s="48"/>
      <c r="E14" s="58">
        <f>E19+E25+E38+E44+E57+E70+E95+E123+E127+E177+E200+E225+E239+E277+E291+E314+E319+E327+E334</f>
        <v>46801407</v>
      </c>
      <c r="F14" s="58">
        <f>F19+F25+F38+F44+F57+F70+F95+F123+F127+F177+F200+F225+F239+F277+F291+F314+F319+F327+F334</f>
        <v>10869552.419999998</v>
      </c>
      <c r="G14" s="56">
        <v>23.22</v>
      </c>
      <c r="H14" s="54"/>
    </row>
    <row r="15" spans="1:7" ht="12.75">
      <c r="A15" s="15"/>
      <c r="B15" s="15"/>
      <c r="C15" s="15"/>
      <c r="D15" s="10"/>
      <c r="E15" s="59"/>
      <c r="F15" s="59"/>
      <c r="G15" s="2"/>
    </row>
    <row r="16" spans="1:7" ht="12.75">
      <c r="A16" s="15"/>
      <c r="B16" s="15"/>
      <c r="C16" s="15"/>
      <c r="D16" s="10"/>
      <c r="E16" s="59"/>
      <c r="F16" s="59"/>
      <c r="G16" s="2"/>
    </row>
    <row r="17" spans="1:7" ht="15" customHeight="1">
      <c r="A17" s="35"/>
      <c r="B17" s="35"/>
      <c r="C17" s="35"/>
      <c r="D17" s="31" t="s">
        <v>11</v>
      </c>
      <c r="E17" s="60">
        <f>E19+E25+E38+E44+E57+E70+E95+E123+E127+E177+E200+E225+E239+E277+E291</f>
        <v>45169645</v>
      </c>
      <c r="F17" s="60">
        <f>F19+F25+F38+F44+F57+F70+F95+F123+F127+F177+F200+F225+F239+F277+F291</f>
        <v>10436294.649999999</v>
      </c>
      <c r="G17" s="40"/>
    </row>
    <row r="18" spans="1:7" ht="12.75">
      <c r="A18" s="15"/>
      <c r="B18" s="15"/>
      <c r="C18" s="15"/>
      <c r="D18" s="10"/>
      <c r="E18" s="59"/>
      <c r="F18" s="59"/>
      <c r="G18" s="2"/>
    </row>
    <row r="19" spans="1:57" s="23" customFormat="1" ht="15" customHeight="1">
      <c r="A19" s="38" t="s">
        <v>12</v>
      </c>
      <c r="B19" s="38"/>
      <c r="C19" s="38"/>
      <c r="D19" s="39" t="s">
        <v>13</v>
      </c>
      <c r="E19" s="61">
        <v>13927</v>
      </c>
      <c r="F19" s="61"/>
      <c r="G19" s="51">
        <f>ROUND(((F19*100)/E19),2)</f>
        <v>0</v>
      </c>
      <c r="H19" s="5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7" ht="12.75">
      <c r="A20" s="15"/>
      <c r="B20" s="15"/>
      <c r="C20" s="15"/>
      <c r="D20" s="10"/>
      <c r="E20" s="59"/>
      <c r="F20" s="59"/>
      <c r="G20" s="2"/>
    </row>
    <row r="21" spans="1:8" s="22" customFormat="1" ht="13.5" customHeight="1">
      <c r="A21" s="11"/>
      <c r="B21" s="11" t="s">
        <v>14</v>
      </c>
      <c r="C21" s="11"/>
      <c r="D21" s="12" t="s">
        <v>15</v>
      </c>
      <c r="E21" s="62">
        <v>13927</v>
      </c>
      <c r="F21" s="62"/>
      <c r="G21" s="12">
        <f>ROUND(((F21*100)/E21),2)</f>
        <v>0</v>
      </c>
      <c r="H21" s="52"/>
    </row>
    <row r="22" spans="1:7" ht="12.75">
      <c r="A22" s="15"/>
      <c r="B22" s="15"/>
      <c r="C22" s="15">
        <v>2850</v>
      </c>
      <c r="D22" s="10" t="s">
        <v>15</v>
      </c>
      <c r="E22" s="59">
        <v>13927</v>
      </c>
      <c r="F22" s="59"/>
      <c r="G22" s="10">
        <f>ROUND(((F22*100)/E22),2)</f>
        <v>0</v>
      </c>
    </row>
    <row r="23" spans="1:7" ht="12.75">
      <c r="A23" s="15"/>
      <c r="B23" s="15"/>
      <c r="C23" s="15"/>
      <c r="D23" s="10"/>
      <c r="E23" s="59"/>
      <c r="F23" s="59"/>
      <c r="G23" s="2"/>
    </row>
    <row r="24" spans="1:7" ht="12.75">
      <c r="A24" s="15"/>
      <c r="B24" s="15"/>
      <c r="C24" s="15"/>
      <c r="D24" s="15"/>
      <c r="E24" s="63"/>
      <c r="F24" s="63"/>
      <c r="G24" s="21"/>
    </row>
    <row r="25" spans="1:57" s="23" customFormat="1" ht="15" customHeight="1">
      <c r="A25" s="38">
        <v>600</v>
      </c>
      <c r="B25" s="38"/>
      <c r="C25" s="38"/>
      <c r="D25" s="39" t="s">
        <v>16</v>
      </c>
      <c r="E25" s="61">
        <f>E27+E31</f>
        <v>2178733</v>
      </c>
      <c r="F25" s="61">
        <f>F27+F31</f>
        <v>205921.14</v>
      </c>
      <c r="G25" s="51">
        <f>ROUND(((F25*100)/E25),2)</f>
        <v>9.45</v>
      </c>
      <c r="H25" s="5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7" ht="13.5" customHeight="1">
      <c r="A26" s="7"/>
      <c r="B26" s="7"/>
      <c r="C26" s="15"/>
      <c r="D26" s="8"/>
      <c r="E26" s="64"/>
      <c r="F26" s="64"/>
      <c r="G26" s="9"/>
    </row>
    <row r="27" spans="1:7" s="24" customFormat="1" ht="13.5" customHeight="1">
      <c r="A27" s="11"/>
      <c r="B27" s="11">
        <v>60004</v>
      </c>
      <c r="C27" s="36"/>
      <c r="D27" s="12" t="s">
        <v>17</v>
      </c>
      <c r="E27" s="62">
        <f>E28</f>
        <v>400000</v>
      </c>
      <c r="F27" s="62">
        <f>F28</f>
        <v>100000</v>
      </c>
      <c r="G27" s="12">
        <f>ROUND(((F27*100)/E27),2)</f>
        <v>25</v>
      </c>
    </row>
    <row r="28" spans="1:7" ht="12.75">
      <c r="A28" s="15"/>
      <c r="B28" s="15"/>
      <c r="C28" s="15">
        <v>2570</v>
      </c>
      <c r="D28" s="25" t="s">
        <v>18</v>
      </c>
      <c r="E28" s="59">
        <v>400000</v>
      </c>
      <c r="F28" s="59">
        <v>100000</v>
      </c>
      <c r="G28" s="10">
        <f>ROUND(((F28*100)/E28),2)</f>
        <v>25</v>
      </c>
    </row>
    <row r="29" spans="1:7" ht="12.75">
      <c r="A29" s="15"/>
      <c r="B29" s="15"/>
      <c r="C29" s="15"/>
      <c r="D29" s="10" t="s">
        <v>19</v>
      </c>
      <c r="E29" s="59"/>
      <c r="F29" s="59"/>
      <c r="G29" s="2"/>
    </row>
    <row r="30" spans="1:7" ht="12.75">
      <c r="A30" s="15"/>
      <c r="B30" s="15"/>
      <c r="C30" s="15"/>
      <c r="D30" s="10"/>
      <c r="E30" s="59"/>
      <c r="F30" s="59"/>
      <c r="G30" s="2"/>
    </row>
    <row r="31" spans="1:8" s="22" customFormat="1" ht="13.5" customHeight="1">
      <c r="A31" s="11"/>
      <c r="B31" s="11">
        <v>60016</v>
      </c>
      <c r="C31" s="11"/>
      <c r="D31" s="12" t="s">
        <v>20</v>
      </c>
      <c r="E31" s="62">
        <f>SUM(E32:E36)</f>
        <v>1778733</v>
      </c>
      <c r="F31" s="62">
        <f>SUM(F32:F36)</f>
        <v>105921.14</v>
      </c>
      <c r="G31" s="12">
        <f aca="true" t="shared" si="0" ref="G31:G36">ROUND(((F31*100)/E31),2)</f>
        <v>5.95</v>
      </c>
      <c r="H31" s="52"/>
    </row>
    <row r="32" spans="1:7" ht="12.75">
      <c r="A32" s="15"/>
      <c r="B32" s="15"/>
      <c r="C32" s="15">
        <v>4210</v>
      </c>
      <c r="D32" s="10" t="s">
        <v>21</v>
      </c>
      <c r="E32" s="59">
        <v>120000</v>
      </c>
      <c r="F32" s="59">
        <v>556.18</v>
      </c>
      <c r="G32" s="10">
        <f t="shared" si="0"/>
        <v>0.46</v>
      </c>
    </row>
    <row r="33" spans="1:7" ht="12.75">
      <c r="A33" s="15"/>
      <c r="B33" s="15"/>
      <c r="C33" s="15">
        <v>4300</v>
      </c>
      <c r="D33" s="10" t="s">
        <v>22</v>
      </c>
      <c r="E33" s="59">
        <v>150000</v>
      </c>
      <c r="F33" s="59">
        <v>11129.28</v>
      </c>
      <c r="G33" s="10">
        <f t="shared" si="0"/>
        <v>7.42</v>
      </c>
    </row>
    <row r="34" spans="1:7" ht="12.75">
      <c r="A34" s="15"/>
      <c r="B34" s="15"/>
      <c r="C34" s="15">
        <v>4270</v>
      </c>
      <c r="D34" s="10" t="s">
        <v>23</v>
      </c>
      <c r="E34" s="59">
        <v>300000</v>
      </c>
      <c r="F34" s="59"/>
      <c r="G34" s="10">
        <f t="shared" si="0"/>
        <v>0</v>
      </c>
    </row>
    <row r="35" spans="1:7" ht="12.75">
      <c r="A35" s="15"/>
      <c r="B35" s="15"/>
      <c r="C35" s="15">
        <v>6050</v>
      </c>
      <c r="D35" s="10" t="s">
        <v>24</v>
      </c>
      <c r="E35" s="59">
        <v>1070000</v>
      </c>
      <c r="F35" s="59"/>
      <c r="G35" s="10">
        <f t="shared" si="0"/>
        <v>0</v>
      </c>
    </row>
    <row r="36" spans="1:7" ht="12.75">
      <c r="A36" s="15"/>
      <c r="B36" s="15"/>
      <c r="C36" s="15">
        <v>4600</v>
      </c>
      <c r="D36" s="10" t="s">
        <v>25</v>
      </c>
      <c r="E36" s="59">
        <v>138733</v>
      </c>
      <c r="F36" s="59">
        <v>94235.68</v>
      </c>
      <c r="G36" s="10">
        <f t="shared" si="0"/>
        <v>67.93</v>
      </c>
    </row>
    <row r="37" spans="1:7" ht="12.75">
      <c r="A37" s="15"/>
      <c r="B37" s="15"/>
      <c r="C37" s="15"/>
      <c r="D37" s="10"/>
      <c r="E37" s="59"/>
      <c r="F37" s="59"/>
      <c r="G37" s="2"/>
    </row>
    <row r="38" spans="1:57" s="23" customFormat="1" ht="15" customHeight="1">
      <c r="A38" s="38">
        <v>630</v>
      </c>
      <c r="B38" s="38"/>
      <c r="C38" s="38"/>
      <c r="D38" s="39" t="s">
        <v>26</v>
      </c>
      <c r="E38" s="61">
        <v>60000</v>
      </c>
      <c r="F38" s="61">
        <v>15000</v>
      </c>
      <c r="G38" s="51">
        <f>ROUND(((F38*100)/E38),2)</f>
        <v>25</v>
      </c>
      <c r="H38" s="55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7" ht="12.75">
      <c r="A39" s="15"/>
      <c r="B39" s="15"/>
      <c r="C39" s="15"/>
      <c r="D39" s="10"/>
      <c r="E39" s="59"/>
      <c r="F39" s="59"/>
      <c r="G39" s="2"/>
    </row>
    <row r="40" spans="1:7" s="24" customFormat="1" ht="13.5" customHeight="1">
      <c r="A40" s="11"/>
      <c r="B40" s="11">
        <v>63095</v>
      </c>
      <c r="C40" s="36"/>
      <c r="D40" s="12" t="s">
        <v>27</v>
      </c>
      <c r="E40" s="62">
        <v>60000</v>
      </c>
      <c r="F40" s="62">
        <v>15000</v>
      </c>
      <c r="G40" s="12">
        <f>ROUND(((F40*100)/E40),2)</f>
        <v>25</v>
      </c>
    </row>
    <row r="41" spans="1:7" ht="12.75">
      <c r="A41" s="15"/>
      <c r="B41" s="15"/>
      <c r="C41" s="15">
        <v>2580</v>
      </c>
      <c r="D41" s="10" t="s">
        <v>28</v>
      </c>
      <c r="E41" s="59">
        <v>60000</v>
      </c>
      <c r="F41" s="59">
        <v>15000</v>
      </c>
      <c r="G41" s="10">
        <f>ROUND(((F41*100)/E41),2)</f>
        <v>25</v>
      </c>
    </row>
    <row r="42" spans="1:7" ht="12.75">
      <c r="A42" s="15"/>
      <c r="B42" s="15"/>
      <c r="C42" s="15"/>
      <c r="D42" s="10" t="s">
        <v>29</v>
      </c>
      <c r="E42" s="59"/>
      <c r="F42" s="59"/>
      <c r="G42" s="2"/>
    </row>
    <row r="43" spans="1:7" ht="12.75">
      <c r="A43" s="15"/>
      <c r="B43" s="15"/>
      <c r="C43" s="15"/>
      <c r="D43" s="10"/>
      <c r="E43" s="59"/>
      <c r="F43" s="59"/>
      <c r="G43" s="2"/>
    </row>
    <row r="44" spans="1:57" s="23" customFormat="1" ht="15" customHeight="1">
      <c r="A44" s="38">
        <v>700</v>
      </c>
      <c r="B44" s="38"/>
      <c r="C44" s="38"/>
      <c r="D44" s="39" t="s">
        <v>30</v>
      </c>
      <c r="E44" s="61">
        <f>E46+E51</f>
        <v>1535427</v>
      </c>
      <c r="F44" s="61">
        <f>F46+F51</f>
        <v>82603.96</v>
      </c>
      <c r="G44" s="51">
        <f>ROUND(((F44*100)/E44),2)</f>
        <v>5.38</v>
      </c>
      <c r="H44" s="55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7" ht="12.75">
      <c r="A45" s="15"/>
      <c r="B45" s="15"/>
      <c r="C45" s="15"/>
      <c r="D45" s="10"/>
      <c r="E45" s="59"/>
      <c r="F45" s="59"/>
      <c r="G45" s="2"/>
    </row>
    <row r="46" spans="1:7" s="24" customFormat="1" ht="13.5" customHeight="1">
      <c r="A46" s="11"/>
      <c r="B46" s="11">
        <v>70005</v>
      </c>
      <c r="C46" s="36"/>
      <c r="D46" s="12" t="s">
        <v>31</v>
      </c>
      <c r="E46" s="62">
        <f>SUM(E47:E49)</f>
        <v>215427</v>
      </c>
      <c r="F46" s="62">
        <f>SUM(F47:F49)</f>
        <v>82603.96</v>
      </c>
      <c r="G46" s="12">
        <f>ROUND(((F46*100)/E46),2)</f>
        <v>38.34</v>
      </c>
    </row>
    <row r="47" spans="1:7" ht="12.75">
      <c r="A47" s="15"/>
      <c r="B47" s="15"/>
      <c r="C47" s="15">
        <v>4300</v>
      </c>
      <c r="D47" s="10" t="s">
        <v>22</v>
      </c>
      <c r="E47" s="59">
        <v>63796</v>
      </c>
      <c r="F47" s="59">
        <v>4058.76</v>
      </c>
      <c r="G47" s="10">
        <f>ROUND(((F47*100)/E47),2)</f>
        <v>6.36</v>
      </c>
    </row>
    <row r="48" spans="1:7" ht="12.75">
      <c r="A48" s="15"/>
      <c r="B48" s="15"/>
      <c r="C48" s="15">
        <v>4520</v>
      </c>
      <c r="D48" s="10" t="s">
        <v>32</v>
      </c>
      <c r="E48" s="59">
        <v>1631</v>
      </c>
      <c r="F48" s="59">
        <v>1630.2</v>
      </c>
      <c r="G48" s="10">
        <f>ROUND(((F48*100)/E48),2)</f>
        <v>99.95</v>
      </c>
    </row>
    <row r="49" spans="1:7" ht="12.75">
      <c r="A49" s="15"/>
      <c r="B49" s="15"/>
      <c r="C49" s="15">
        <v>6060</v>
      </c>
      <c r="D49" s="10" t="s">
        <v>33</v>
      </c>
      <c r="E49" s="59">
        <v>150000</v>
      </c>
      <c r="F49" s="59">
        <v>76915</v>
      </c>
      <c r="G49" s="10">
        <f>ROUND(((F49*100)/E49),2)</f>
        <v>51.28</v>
      </c>
    </row>
    <row r="50" spans="1:7" ht="12.75">
      <c r="A50" s="15"/>
      <c r="B50" s="15"/>
      <c r="C50" s="15"/>
      <c r="D50" s="10"/>
      <c r="E50" s="59"/>
      <c r="F50" s="59"/>
      <c r="G50" s="2"/>
    </row>
    <row r="51" spans="1:7" s="24" customFormat="1" ht="15" customHeight="1">
      <c r="A51" s="11"/>
      <c r="B51" s="11">
        <v>70095</v>
      </c>
      <c r="C51" s="36"/>
      <c r="D51" s="12" t="s">
        <v>27</v>
      </c>
      <c r="E51" s="62">
        <f>SUM(E52:E54)</f>
        <v>1320000</v>
      </c>
      <c r="F51" s="62"/>
      <c r="G51" s="12">
        <f>ROUND(((F51*100)/E51),2)</f>
        <v>0</v>
      </c>
    </row>
    <row r="52" spans="1:7" ht="12.75">
      <c r="A52" s="15"/>
      <c r="B52" s="15"/>
      <c r="C52" s="15">
        <v>6050</v>
      </c>
      <c r="D52" s="10" t="s">
        <v>24</v>
      </c>
      <c r="E52" s="59">
        <v>1200000</v>
      </c>
      <c r="F52" s="59"/>
      <c r="G52" s="2"/>
    </row>
    <row r="53" spans="1:7" ht="12.75">
      <c r="A53" s="15"/>
      <c r="B53" s="15"/>
      <c r="C53" s="15">
        <v>4300</v>
      </c>
      <c r="D53" s="10" t="s">
        <v>22</v>
      </c>
      <c r="E53" s="59">
        <v>20000</v>
      </c>
      <c r="F53" s="59"/>
      <c r="G53" s="2"/>
    </row>
    <row r="54" spans="1:7" ht="12.75">
      <c r="A54" s="15"/>
      <c r="B54" s="15"/>
      <c r="C54" s="15">
        <v>2570</v>
      </c>
      <c r="D54" s="10" t="s">
        <v>34</v>
      </c>
      <c r="E54" s="59">
        <v>100000</v>
      </c>
      <c r="F54" s="59"/>
      <c r="G54" s="2"/>
    </row>
    <row r="55" spans="1:7" ht="12.75">
      <c r="A55" s="15"/>
      <c r="B55" s="15"/>
      <c r="C55" s="15"/>
      <c r="D55" s="10" t="s">
        <v>35</v>
      </c>
      <c r="E55" s="59"/>
      <c r="F55" s="59"/>
      <c r="G55" s="2"/>
    </row>
    <row r="56" spans="1:7" ht="12.75">
      <c r="A56" s="15"/>
      <c r="B56" s="15"/>
      <c r="C56" s="15"/>
      <c r="D56" s="10"/>
      <c r="E56" s="59"/>
      <c r="F56" s="59"/>
      <c r="G56" s="2"/>
    </row>
    <row r="57" spans="1:57" s="23" customFormat="1" ht="15" customHeight="1">
      <c r="A57" s="38">
        <v>710</v>
      </c>
      <c r="B57" s="38"/>
      <c r="C57" s="38"/>
      <c r="D57" s="39" t="s">
        <v>36</v>
      </c>
      <c r="E57" s="61">
        <f>E59+E62+E66</f>
        <v>425000</v>
      </c>
      <c r="F57" s="61">
        <f>F59+F62+F66</f>
        <v>18410.84</v>
      </c>
      <c r="G57" s="51">
        <f>ROUND(((F57*100)/E57),2)</f>
        <v>4.33</v>
      </c>
      <c r="H57" s="55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7" ht="12.75">
      <c r="A58" s="15"/>
      <c r="B58" s="15"/>
      <c r="C58" s="15"/>
      <c r="D58" s="10"/>
      <c r="E58" s="59"/>
      <c r="F58" s="59"/>
      <c r="G58" s="2"/>
    </row>
    <row r="59" spans="1:7" s="24" customFormat="1" ht="13.5" customHeight="1">
      <c r="A59" s="11"/>
      <c r="B59" s="11">
        <v>71004</v>
      </c>
      <c r="C59" s="36"/>
      <c r="D59" s="12" t="s">
        <v>37</v>
      </c>
      <c r="E59" s="62">
        <v>400000</v>
      </c>
      <c r="F59" s="62">
        <f>F60</f>
        <v>11948</v>
      </c>
      <c r="G59" s="12">
        <f>ROUND(((F59*100)/E59),2)</f>
        <v>2.99</v>
      </c>
    </row>
    <row r="60" spans="1:7" ht="12.75">
      <c r="A60" s="15"/>
      <c r="B60" s="15"/>
      <c r="C60" s="15">
        <v>4300</v>
      </c>
      <c r="D60" s="10" t="s">
        <v>22</v>
      </c>
      <c r="E60" s="59">
        <v>400000</v>
      </c>
      <c r="F60" s="59">
        <v>11948</v>
      </c>
      <c r="G60" s="10">
        <f>ROUND(((F60*100)/E60),2)</f>
        <v>2.99</v>
      </c>
    </row>
    <row r="61" spans="1:7" ht="12.75">
      <c r="A61" s="15"/>
      <c r="B61" s="15"/>
      <c r="C61" s="15"/>
      <c r="D61" s="10"/>
      <c r="E61" s="59"/>
      <c r="F61" s="59"/>
      <c r="G61" s="2"/>
    </row>
    <row r="62" spans="1:8" s="22" customFormat="1" ht="13.5" customHeight="1">
      <c r="A62" s="11"/>
      <c r="B62" s="11">
        <v>71014</v>
      </c>
      <c r="C62" s="11"/>
      <c r="D62" s="12" t="s">
        <v>38</v>
      </c>
      <c r="E62" s="62">
        <v>15000</v>
      </c>
      <c r="F62" s="62">
        <f>F63</f>
        <v>2688.33</v>
      </c>
      <c r="G62" s="12">
        <f>ROUND(((F62*100)/E62),2)</f>
        <v>17.92</v>
      </c>
      <c r="H62" s="52"/>
    </row>
    <row r="63" spans="1:8" ht="12.75">
      <c r="A63" s="15"/>
      <c r="B63" s="15"/>
      <c r="C63" s="15">
        <v>4300</v>
      </c>
      <c r="D63" s="10" t="s">
        <v>22</v>
      </c>
      <c r="E63" s="59">
        <v>15000</v>
      </c>
      <c r="F63" s="59">
        <v>2688.33</v>
      </c>
      <c r="G63" s="10">
        <f>ROUND(((F63*100)/E63),2)</f>
        <v>17.92</v>
      </c>
      <c r="H63" s="53">
        <v>12</v>
      </c>
    </row>
    <row r="64" spans="1:7" ht="12.75">
      <c r="A64" s="15"/>
      <c r="B64" s="15"/>
      <c r="C64" s="15"/>
      <c r="D64" s="10"/>
      <c r="E64" s="59"/>
      <c r="F64" s="59"/>
      <c r="G64" s="2"/>
    </row>
    <row r="65" spans="1:8" ht="12.75">
      <c r="A65" s="41">
        <v>1</v>
      </c>
      <c r="B65" s="41">
        <v>2</v>
      </c>
      <c r="C65" s="41">
        <v>3</v>
      </c>
      <c r="D65" s="41">
        <v>4</v>
      </c>
      <c r="E65" s="50" t="s">
        <v>9</v>
      </c>
      <c r="F65" s="50"/>
      <c r="G65" s="50"/>
      <c r="H65" s="4"/>
    </row>
    <row r="66" spans="1:8" s="22" customFormat="1" ht="13.5" customHeight="1">
      <c r="A66" s="11"/>
      <c r="B66" s="11">
        <v>71035</v>
      </c>
      <c r="C66" s="11"/>
      <c r="D66" s="12" t="s">
        <v>39</v>
      </c>
      <c r="E66" s="62">
        <v>10000</v>
      </c>
      <c r="F66" s="62">
        <f>F67</f>
        <v>3774.51</v>
      </c>
      <c r="G66" s="12">
        <f>ROUND(((F66*100)/E66),2)</f>
        <v>37.75</v>
      </c>
      <c r="H66" s="52"/>
    </row>
    <row r="67" spans="1:8" ht="12.75">
      <c r="A67" s="15"/>
      <c r="B67" s="15"/>
      <c r="C67" s="15">
        <v>4300</v>
      </c>
      <c r="D67" s="10" t="s">
        <v>22</v>
      </c>
      <c r="E67" s="59">
        <v>10000</v>
      </c>
      <c r="F67" s="59">
        <v>3774.51</v>
      </c>
      <c r="G67" s="10">
        <f>ROUND(((F67*100)/E67),2)</f>
        <v>37.75</v>
      </c>
      <c r="H67" s="4"/>
    </row>
    <row r="68" spans="1:7" ht="12.75">
      <c r="A68" s="15"/>
      <c r="B68" s="15"/>
      <c r="C68" s="15"/>
      <c r="D68" s="10"/>
      <c r="E68" s="59"/>
      <c r="F68" s="59"/>
      <c r="G68" s="2"/>
    </row>
    <row r="69" spans="1:7" ht="12.75">
      <c r="A69" s="15"/>
      <c r="B69" s="15"/>
      <c r="C69" s="15"/>
      <c r="D69" s="10"/>
      <c r="E69" s="59"/>
      <c r="F69" s="59"/>
      <c r="G69" s="2"/>
    </row>
    <row r="70" spans="1:57" s="23" customFormat="1" ht="15" customHeight="1">
      <c r="A70" s="38">
        <v>750</v>
      </c>
      <c r="B70" s="38"/>
      <c r="C70" s="38"/>
      <c r="D70" s="39" t="s">
        <v>40</v>
      </c>
      <c r="E70" s="61">
        <f>E72+E79</f>
        <v>5364200</v>
      </c>
      <c r="F70" s="61">
        <f>F72+F79</f>
        <v>1280434.97</v>
      </c>
      <c r="G70" s="51">
        <f>ROUND(((F70*100)/E70),2)</f>
        <v>23.87</v>
      </c>
      <c r="H70" s="55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</row>
    <row r="71" spans="1:7" ht="12.75">
      <c r="A71" s="15"/>
      <c r="B71" s="15"/>
      <c r="C71" s="15"/>
      <c r="D71" s="10"/>
      <c r="E71" s="59"/>
      <c r="F71" s="59"/>
      <c r="G71" s="2"/>
    </row>
    <row r="72" spans="1:7" s="24" customFormat="1" ht="13.5" customHeight="1">
      <c r="A72" s="11"/>
      <c r="B72" s="11">
        <v>75022</v>
      </c>
      <c r="C72" s="36"/>
      <c r="D72" s="12" t="s">
        <v>41</v>
      </c>
      <c r="E72" s="62">
        <f>SUM(E73:E77)</f>
        <v>346000</v>
      </c>
      <c r="F72" s="62">
        <f>SUM(F73:F77)</f>
        <v>78094.24</v>
      </c>
      <c r="G72" s="12">
        <f aca="true" t="shared" si="1" ref="G72:G77">ROUND(((F72*100)/E72),2)</f>
        <v>22.57</v>
      </c>
    </row>
    <row r="73" spans="1:7" ht="12.75">
      <c r="A73" s="15"/>
      <c r="B73" s="15"/>
      <c r="C73" s="15">
        <v>3030</v>
      </c>
      <c r="D73" s="10" t="s">
        <v>42</v>
      </c>
      <c r="E73" s="59">
        <v>312000</v>
      </c>
      <c r="F73" s="59">
        <v>70009</v>
      </c>
      <c r="G73" s="10">
        <f t="shared" si="1"/>
        <v>22.44</v>
      </c>
    </row>
    <row r="74" spans="1:7" ht="12.75">
      <c r="A74" s="15"/>
      <c r="B74" s="15"/>
      <c r="C74" s="15">
        <v>4210</v>
      </c>
      <c r="D74" s="10" t="s">
        <v>43</v>
      </c>
      <c r="E74" s="59">
        <v>15000</v>
      </c>
      <c r="F74" s="59">
        <v>200</v>
      </c>
      <c r="G74" s="10">
        <f t="shared" si="1"/>
        <v>1.33</v>
      </c>
    </row>
    <row r="75" spans="1:7" ht="12.75">
      <c r="A75" s="15"/>
      <c r="B75" s="15"/>
      <c r="C75" s="15">
        <v>4300</v>
      </c>
      <c r="D75" s="10" t="s">
        <v>22</v>
      </c>
      <c r="E75" s="59">
        <v>15000</v>
      </c>
      <c r="F75" s="59">
        <v>7122.8</v>
      </c>
      <c r="G75" s="10">
        <f t="shared" si="1"/>
        <v>47.49</v>
      </c>
    </row>
    <row r="76" spans="1:7" ht="12.75">
      <c r="A76" s="15"/>
      <c r="B76" s="15"/>
      <c r="C76" s="15">
        <v>4410</v>
      </c>
      <c r="D76" s="10" t="s">
        <v>44</v>
      </c>
      <c r="E76" s="59">
        <v>3000</v>
      </c>
      <c r="F76" s="59">
        <v>124.61</v>
      </c>
      <c r="G76" s="10">
        <f t="shared" si="1"/>
        <v>4.15</v>
      </c>
    </row>
    <row r="77" spans="1:7" ht="12.75">
      <c r="A77" s="15"/>
      <c r="B77" s="15"/>
      <c r="C77" s="15">
        <v>4420</v>
      </c>
      <c r="D77" s="10" t="s">
        <v>45</v>
      </c>
      <c r="E77" s="59">
        <v>1000</v>
      </c>
      <c r="F77" s="59">
        <v>637.83</v>
      </c>
      <c r="G77" s="10">
        <f t="shared" si="1"/>
        <v>63.78</v>
      </c>
    </row>
    <row r="78" spans="1:7" ht="12.75">
      <c r="A78" s="15"/>
      <c r="B78" s="15"/>
      <c r="C78" s="15"/>
      <c r="D78" s="10"/>
      <c r="E78" s="59"/>
      <c r="F78" s="59"/>
      <c r="G78" s="2"/>
    </row>
    <row r="79" spans="1:8" s="22" customFormat="1" ht="13.5" customHeight="1">
      <c r="A79" s="11"/>
      <c r="B79" s="11">
        <v>75023</v>
      </c>
      <c r="C79" s="11"/>
      <c r="D79" s="12" t="s">
        <v>46</v>
      </c>
      <c r="E79" s="62">
        <f>SUM(E81:E93)</f>
        <v>5018200</v>
      </c>
      <c r="F79" s="62">
        <f>SUM(F81:F93)</f>
        <v>1202340.73</v>
      </c>
      <c r="G79" s="12">
        <f>ROUND(((F79*100)/E79),2)</f>
        <v>23.96</v>
      </c>
      <c r="H79" s="52"/>
    </row>
    <row r="80" spans="1:7" ht="12.75">
      <c r="A80" s="15"/>
      <c r="B80" s="15"/>
      <c r="C80" s="15"/>
      <c r="D80" s="10"/>
      <c r="E80" s="59"/>
      <c r="F80" s="59"/>
      <c r="G80" s="2"/>
    </row>
    <row r="81" spans="1:7" ht="12.75">
      <c r="A81" s="15"/>
      <c r="B81" s="15"/>
      <c r="C81" s="15">
        <v>4010</v>
      </c>
      <c r="D81" s="10" t="s">
        <v>47</v>
      </c>
      <c r="E81" s="59">
        <v>3021878</v>
      </c>
      <c r="F81" s="59">
        <v>565352.36</v>
      </c>
      <c r="G81" s="10">
        <f aca="true" t="shared" si="2" ref="G81:G93">ROUND(((F81*100)/E81),2)</f>
        <v>18.71</v>
      </c>
    </row>
    <row r="82" spans="1:7" ht="12.75">
      <c r="A82" s="15"/>
      <c r="B82" s="15"/>
      <c r="C82" s="15">
        <v>4040</v>
      </c>
      <c r="D82" s="10" t="s">
        <v>48</v>
      </c>
      <c r="E82" s="59">
        <v>210122</v>
      </c>
      <c r="F82" s="59">
        <v>210122</v>
      </c>
      <c r="G82" s="10">
        <f t="shared" si="2"/>
        <v>100</v>
      </c>
    </row>
    <row r="83" spans="1:7" ht="12.75">
      <c r="A83" s="15"/>
      <c r="B83" s="15"/>
      <c r="C83" s="15">
        <v>4110</v>
      </c>
      <c r="D83" s="10" t="s">
        <v>49</v>
      </c>
      <c r="E83" s="59">
        <v>536200</v>
      </c>
      <c r="F83" s="59">
        <v>102249.01</v>
      </c>
      <c r="G83" s="10">
        <f t="shared" si="2"/>
        <v>19.07</v>
      </c>
    </row>
    <row r="84" spans="1:7" ht="12.75">
      <c r="A84" s="15"/>
      <c r="B84" s="15"/>
      <c r="C84" s="15">
        <v>4120</v>
      </c>
      <c r="D84" s="10" t="s">
        <v>50</v>
      </c>
      <c r="E84" s="59">
        <v>76250</v>
      </c>
      <c r="F84" s="59">
        <v>13791.21</v>
      </c>
      <c r="G84" s="10">
        <f t="shared" si="2"/>
        <v>18.09</v>
      </c>
    </row>
    <row r="85" spans="1:7" ht="12.75">
      <c r="A85" s="15"/>
      <c r="B85" s="15"/>
      <c r="C85" s="15">
        <v>4210</v>
      </c>
      <c r="D85" s="10" t="s">
        <v>21</v>
      </c>
      <c r="E85" s="59">
        <v>200000</v>
      </c>
      <c r="F85" s="59">
        <v>42045.75</v>
      </c>
      <c r="G85" s="10">
        <f t="shared" si="2"/>
        <v>21.02</v>
      </c>
    </row>
    <row r="86" spans="1:7" ht="12.75">
      <c r="A86" s="15"/>
      <c r="B86" s="15"/>
      <c r="C86" s="15">
        <v>4260</v>
      </c>
      <c r="D86" s="10" t="s">
        <v>51</v>
      </c>
      <c r="E86" s="59">
        <v>125000</v>
      </c>
      <c r="F86" s="59">
        <v>50524.46</v>
      </c>
      <c r="G86" s="10">
        <f t="shared" si="2"/>
        <v>40.42</v>
      </c>
    </row>
    <row r="87" spans="1:7" ht="12.75">
      <c r="A87" s="15"/>
      <c r="B87" s="15"/>
      <c r="C87" s="15">
        <v>4270</v>
      </c>
      <c r="D87" s="10" t="s">
        <v>23</v>
      </c>
      <c r="E87" s="59">
        <v>35000</v>
      </c>
      <c r="F87" s="59">
        <v>2100</v>
      </c>
      <c r="G87" s="10">
        <f t="shared" si="2"/>
        <v>6</v>
      </c>
    </row>
    <row r="88" spans="1:7" ht="12.75">
      <c r="A88" s="15"/>
      <c r="B88" s="15"/>
      <c r="C88" s="15">
        <v>4300</v>
      </c>
      <c r="D88" s="10" t="s">
        <v>22</v>
      </c>
      <c r="E88" s="59">
        <v>560550</v>
      </c>
      <c r="F88" s="59">
        <v>122813.31</v>
      </c>
      <c r="G88" s="10">
        <f t="shared" si="2"/>
        <v>21.91</v>
      </c>
    </row>
    <row r="89" spans="1:7" ht="12.75">
      <c r="A89" s="15"/>
      <c r="B89" s="15"/>
      <c r="C89" s="15">
        <v>4410</v>
      </c>
      <c r="D89" s="10" t="s">
        <v>52</v>
      </c>
      <c r="E89" s="59">
        <v>15000</v>
      </c>
      <c r="F89" s="59">
        <v>3841.02</v>
      </c>
      <c r="G89" s="10">
        <f t="shared" si="2"/>
        <v>25.61</v>
      </c>
    </row>
    <row r="90" spans="1:7" ht="12.75">
      <c r="A90" s="15"/>
      <c r="B90" s="15"/>
      <c r="C90" s="15">
        <v>4430</v>
      </c>
      <c r="D90" s="10" t="s">
        <v>53</v>
      </c>
      <c r="E90" s="59">
        <v>50000</v>
      </c>
      <c r="F90" s="59">
        <v>28322.03</v>
      </c>
      <c r="G90" s="10">
        <f t="shared" si="2"/>
        <v>56.64</v>
      </c>
    </row>
    <row r="91" spans="1:7" ht="12.75">
      <c r="A91" s="15"/>
      <c r="B91" s="15"/>
      <c r="C91" s="15">
        <v>4440</v>
      </c>
      <c r="D91" s="10" t="s">
        <v>54</v>
      </c>
      <c r="E91" s="59">
        <v>60200</v>
      </c>
      <c r="F91" s="59">
        <v>45150</v>
      </c>
      <c r="G91" s="10">
        <f t="shared" si="2"/>
        <v>75</v>
      </c>
    </row>
    <row r="92" spans="1:7" ht="12.75">
      <c r="A92" s="15"/>
      <c r="B92" s="15"/>
      <c r="C92" s="15">
        <v>6060</v>
      </c>
      <c r="D92" s="10" t="s">
        <v>33</v>
      </c>
      <c r="E92" s="59">
        <v>120000</v>
      </c>
      <c r="F92" s="59">
        <v>16029.58</v>
      </c>
      <c r="G92" s="10">
        <f t="shared" si="2"/>
        <v>13.36</v>
      </c>
    </row>
    <row r="93" spans="1:7" ht="12.75">
      <c r="A93" s="15"/>
      <c r="B93" s="15"/>
      <c r="C93" s="15">
        <v>4420</v>
      </c>
      <c r="D93" s="10" t="s">
        <v>45</v>
      </c>
      <c r="E93" s="59">
        <v>8000</v>
      </c>
      <c r="F93" s="59"/>
      <c r="G93" s="10">
        <f t="shared" si="2"/>
        <v>0</v>
      </c>
    </row>
    <row r="94" spans="1:7" ht="12.75">
      <c r="A94" s="15"/>
      <c r="B94" s="15"/>
      <c r="C94" s="15"/>
      <c r="D94" s="10"/>
      <c r="E94" s="59"/>
      <c r="F94" s="59"/>
      <c r="G94" s="2"/>
    </row>
    <row r="95" spans="1:57" s="23" customFormat="1" ht="15" customHeight="1">
      <c r="A95" s="38">
        <v>754</v>
      </c>
      <c r="B95" s="38"/>
      <c r="C95" s="38"/>
      <c r="D95" s="39" t="s">
        <v>55</v>
      </c>
      <c r="E95" s="61">
        <f>E97+E101+E111+E115+E119</f>
        <v>763000</v>
      </c>
      <c r="F95" s="61">
        <f>F97+F101+F111+F115+F119</f>
        <v>167175.15000000002</v>
      </c>
      <c r="G95" s="51">
        <f>ROUND(((F95*100)/E95),2)</f>
        <v>21.91</v>
      </c>
      <c r="H95" s="55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</row>
    <row r="96" spans="1:7" ht="12.75">
      <c r="A96" s="15"/>
      <c r="B96" s="15"/>
      <c r="C96" s="15"/>
      <c r="D96" s="10"/>
      <c r="E96" s="59"/>
      <c r="F96" s="59"/>
      <c r="G96" s="2"/>
    </row>
    <row r="97" spans="1:7" s="24" customFormat="1" ht="13.5" customHeight="1">
      <c r="A97" s="11"/>
      <c r="B97" s="11">
        <v>75414</v>
      </c>
      <c r="C97" s="36"/>
      <c r="D97" s="12" t="s">
        <v>56</v>
      </c>
      <c r="E97" s="62">
        <f>SUM(E98:E99)</f>
        <v>13000</v>
      </c>
      <c r="F97" s="62"/>
      <c r="G97" s="12">
        <f>ROUND(((F97*100)/E97),2)</f>
        <v>0</v>
      </c>
    </row>
    <row r="98" spans="1:7" ht="12.75">
      <c r="A98" s="15"/>
      <c r="B98" s="15"/>
      <c r="C98" s="15">
        <v>4210</v>
      </c>
      <c r="D98" s="10" t="s">
        <v>21</v>
      </c>
      <c r="E98" s="59">
        <v>6500</v>
      </c>
      <c r="F98" s="59"/>
      <c r="G98" s="2"/>
    </row>
    <row r="99" spans="1:7" ht="12.75">
      <c r="A99" s="15"/>
      <c r="B99" s="15"/>
      <c r="C99" s="15">
        <v>4300</v>
      </c>
      <c r="D99" s="10" t="s">
        <v>22</v>
      </c>
      <c r="E99" s="59">
        <v>6500</v>
      </c>
      <c r="F99" s="59"/>
      <c r="G99" s="2"/>
    </row>
    <row r="100" spans="1:7" ht="12.75">
      <c r="A100" s="15"/>
      <c r="B100" s="15"/>
      <c r="C100" s="15"/>
      <c r="D100" s="10"/>
      <c r="E100" s="59"/>
      <c r="F100" s="59"/>
      <c r="G100" s="2"/>
    </row>
    <row r="101" spans="1:8" s="22" customFormat="1" ht="13.5" customHeight="1">
      <c r="A101" s="11"/>
      <c r="B101" s="11">
        <v>75416</v>
      </c>
      <c r="C101" s="11"/>
      <c r="D101" s="12" t="s">
        <v>57</v>
      </c>
      <c r="E101" s="62">
        <f>SUM(E102:E109)</f>
        <v>700000</v>
      </c>
      <c r="F101" s="62">
        <f>SUM(F102:F109)</f>
        <v>167175.15000000002</v>
      </c>
      <c r="G101" s="12">
        <f aca="true" t="shared" si="3" ref="G101:G109">ROUND(((F101*100)/E101),2)</f>
        <v>23.88</v>
      </c>
      <c r="H101" s="52"/>
    </row>
    <row r="102" spans="1:7" ht="12.75">
      <c r="A102" s="15"/>
      <c r="B102" s="15"/>
      <c r="C102" s="15">
        <v>4010</v>
      </c>
      <c r="D102" s="10" t="s">
        <v>58</v>
      </c>
      <c r="E102" s="59">
        <v>509183</v>
      </c>
      <c r="F102" s="59">
        <v>91877.63</v>
      </c>
      <c r="G102" s="10">
        <f t="shared" si="3"/>
        <v>18.04</v>
      </c>
    </row>
    <row r="103" spans="1:7" ht="12.75">
      <c r="A103" s="15"/>
      <c r="B103" s="15"/>
      <c r="C103" s="15">
        <v>4040</v>
      </c>
      <c r="D103" s="10" t="s">
        <v>48</v>
      </c>
      <c r="E103" s="59">
        <v>35817</v>
      </c>
      <c r="F103" s="59">
        <v>35817</v>
      </c>
      <c r="G103" s="10">
        <f t="shared" si="3"/>
        <v>100</v>
      </c>
    </row>
    <row r="104" spans="1:7" ht="12.75">
      <c r="A104" s="15"/>
      <c r="B104" s="15"/>
      <c r="C104" s="15">
        <v>4110</v>
      </c>
      <c r="D104" s="10" t="s">
        <v>59</v>
      </c>
      <c r="E104" s="59">
        <v>87400</v>
      </c>
      <c r="F104" s="59">
        <v>16343.29</v>
      </c>
      <c r="G104" s="10">
        <f t="shared" si="3"/>
        <v>18.7</v>
      </c>
    </row>
    <row r="105" spans="1:7" ht="12.75">
      <c r="A105" s="15"/>
      <c r="B105" s="15"/>
      <c r="C105" s="15">
        <v>4120</v>
      </c>
      <c r="D105" s="10" t="s">
        <v>50</v>
      </c>
      <c r="E105" s="59">
        <v>13400</v>
      </c>
      <c r="F105" s="59">
        <v>2283.89</v>
      </c>
      <c r="G105" s="10">
        <f t="shared" si="3"/>
        <v>17.04</v>
      </c>
    </row>
    <row r="106" spans="1:7" ht="12.75">
      <c r="A106" s="15"/>
      <c r="B106" s="15"/>
      <c r="C106" s="15">
        <v>4210</v>
      </c>
      <c r="D106" s="10" t="s">
        <v>60</v>
      </c>
      <c r="E106" s="59">
        <v>21150</v>
      </c>
      <c r="F106" s="59">
        <v>8932.26</v>
      </c>
      <c r="G106" s="10">
        <f t="shared" si="3"/>
        <v>42.23</v>
      </c>
    </row>
    <row r="107" spans="1:7" ht="12.75">
      <c r="A107" s="15"/>
      <c r="B107" s="15"/>
      <c r="C107" s="15">
        <v>4300</v>
      </c>
      <c r="D107" s="10" t="s">
        <v>22</v>
      </c>
      <c r="E107" s="59">
        <v>16150</v>
      </c>
      <c r="F107" s="59">
        <v>2956.08</v>
      </c>
      <c r="G107" s="10">
        <f t="shared" si="3"/>
        <v>18.3</v>
      </c>
    </row>
    <row r="108" spans="1:7" ht="12.75">
      <c r="A108" s="15"/>
      <c r="B108" s="15"/>
      <c r="C108" s="15">
        <v>4410</v>
      </c>
      <c r="D108" s="10" t="s">
        <v>44</v>
      </c>
      <c r="E108" s="59">
        <v>5000</v>
      </c>
      <c r="F108" s="59">
        <v>40</v>
      </c>
      <c r="G108" s="10">
        <f t="shared" si="3"/>
        <v>0.8</v>
      </c>
    </row>
    <row r="109" spans="1:7" ht="12.75">
      <c r="A109" s="15"/>
      <c r="B109" s="15"/>
      <c r="C109" s="15">
        <v>4440</v>
      </c>
      <c r="D109" s="10" t="s">
        <v>61</v>
      </c>
      <c r="E109" s="59">
        <v>11900</v>
      </c>
      <c r="F109" s="59">
        <v>8925</v>
      </c>
      <c r="G109" s="10">
        <f t="shared" si="3"/>
        <v>75</v>
      </c>
    </row>
    <row r="110" spans="1:7" ht="12.75">
      <c r="A110" s="15"/>
      <c r="B110" s="15"/>
      <c r="C110" s="15"/>
      <c r="D110" s="10"/>
      <c r="E110" s="59"/>
      <c r="F110" s="59"/>
      <c r="G110" s="2"/>
    </row>
    <row r="111" spans="1:8" s="22" customFormat="1" ht="13.5" customHeight="1">
      <c r="A111" s="11"/>
      <c r="B111" s="11">
        <v>75405</v>
      </c>
      <c r="C111" s="11"/>
      <c r="D111" s="12" t="s">
        <v>62</v>
      </c>
      <c r="E111" s="62">
        <v>10000</v>
      </c>
      <c r="F111" s="62"/>
      <c r="G111" s="12">
        <f>ROUND(((F111*100)/E111),2)</f>
        <v>0</v>
      </c>
      <c r="H111" s="52"/>
    </row>
    <row r="112" spans="1:7" ht="12.75">
      <c r="A112" s="15"/>
      <c r="B112" s="15">
        <v>2570</v>
      </c>
      <c r="C112" s="15"/>
      <c r="D112" s="10" t="s">
        <v>34</v>
      </c>
      <c r="E112" s="59">
        <v>10000</v>
      </c>
      <c r="F112" s="59"/>
      <c r="G112" s="2"/>
    </row>
    <row r="113" spans="1:7" ht="12.75">
      <c r="A113" s="15"/>
      <c r="B113" s="15"/>
      <c r="C113" s="15"/>
      <c r="D113" s="10" t="s">
        <v>35</v>
      </c>
      <c r="E113" s="59"/>
      <c r="F113" s="59"/>
      <c r="G113" s="2"/>
    </row>
    <row r="114" spans="1:7" ht="12.75">
      <c r="A114" s="15"/>
      <c r="B114" s="15"/>
      <c r="C114" s="15"/>
      <c r="D114" s="10"/>
      <c r="E114" s="59"/>
      <c r="F114" s="59"/>
      <c r="G114" s="2"/>
    </row>
    <row r="115" spans="1:8" s="22" customFormat="1" ht="13.5" customHeight="1">
      <c r="A115" s="11"/>
      <c r="B115" s="11">
        <v>75411</v>
      </c>
      <c r="C115" s="11"/>
      <c r="D115" s="12" t="s">
        <v>63</v>
      </c>
      <c r="E115" s="62">
        <v>10000</v>
      </c>
      <c r="F115" s="62"/>
      <c r="G115" s="12">
        <f>ROUND(((F115*100)/E115),2)</f>
        <v>0</v>
      </c>
      <c r="H115" s="52"/>
    </row>
    <row r="116" spans="1:7" ht="12.75">
      <c r="A116" s="15"/>
      <c r="B116" s="15">
        <v>2570</v>
      </c>
      <c r="C116" s="15"/>
      <c r="D116" s="10" t="s">
        <v>34</v>
      </c>
      <c r="E116" s="59">
        <v>10000</v>
      </c>
      <c r="F116" s="59"/>
      <c r="G116" s="2"/>
    </row>
    <row r="117" spans="1:7" ht="12.75">
      <c r="A117" s="15"/>
      <c r="B117" s="15"/>
      <c r="C117" s="15"/>
      <c r="D117" s="10" t="s">
        <v>35</v>
      </c>
      <c r="E117" s="59"/>
      <c r="F117" s="59"/>
      <c r="G117" s="2"/>
    </row>
    <row r="118" spans="1:7" ht="12.75">
      <c r="A118" s="15"/>
      <c r="B118" s="15"/>
      <c r="C118" s="15"/>
      <c r="D118" s="10"/>
      <c r="E118" s="59"/>
      <c r="F118" s="59"/>
      <c r="G118" s="2"/>
    </row>
    <row r="119" spans="1:8" s="22" customFormat="1" ht="13.5" customHeight="1">
      <c r="A119" s="11"/>
      <c r="B119" s="11">
        <v>75495</v>
      </c>
      <c r="C119" s="11"/>
      <c r="D119" s="12" t="s">
        <v>27</v>
      </c>
      <c r="E119" s="62">
        <v>30000</v>
      </c>
      <c r="F119" s="62"/>
      <c r="G119" s="12">
        <f>ROUND(((F119*100)/E119),2)</f>
        <v>0</v>
      </c>
      <c r="H119" s="52"/>
    </row>
    <row r="120" spans="1:7" ht="12.75">
      <c r="A120" s="15"/>
      <c r="B120" s="15"/>
      <c r="C120" s="15">
        <v>4300</v>
      </c>
      <c r="D120" s="10" t="s">
        <v>22</v>
      </c>
      <c r="E120" s="59">
        <v>30000</v>
      </c>
      <c r="F120" s="59"/>
      <c r="G120" s="2"/>
    </row>
    <row r="121" spans="1:7" ht="12.75" customHeight="1">
      <c r="A121" s="15"/>
      <c r="B121" s="15"/>
      <c r="C121" s="15"/>
      <c r="D121" s="10"/>
      <c r="E121" s="59"/>
      <c r="F121" s="59"/>
      <c r="G121" s="2"/>
    </row>
    <row r="122" spans="1:7" ht="12.75">
      <c r="A122" s="15"/>
      <c r="B122" s="15"/>
      <c r="C122" s="15"/>
      <c r="D122" s="10"/>
      <c r="E122" s="59"/>
      <c r="F122" s="59"/>
      <c r="G122" s="2"/>
    </row>
    <row r="123" spans="1:57" s="23" customFormat="1" ht="15" customHeight="1">
      <c r="A123" s="38">
        <v>758</v>
      </c>
      <c r="B123" s="38"/>
      <c r="C123" s="38"/>
      <c r="D123" s="39" t="s">
        <v>64</v>
      </c>
      <c r="E123" s="61">
        <v>450000</v>
      </c>
      <c r="F123" s="61"/>
      <c r="G123" s="51">
        <f>ROUND(((F123*100)/E123),2)</f>
        <v>0</v>
      </c>
      <c r="H123" s="55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</row>
    <row r="124" spans="1:7" ht="12.75">
      <c r="A124" s="15"/>
      <c r="B124" s="15"/>
      <c r="C124" s="15"/>
      <c r="D124" s="10"/>
      <c r="E124" s="59"/>
      <c r="F124" s="59"/>
      <c r="G124" s="2"/>
    </row>
    <row r="125" spans="1:8" s="22" customFormat="1" ht="13.5" customHeight="1">
      <c r="A125" s="11"/>
      <c r="B125" s="11">
        <v>75818</v>
      </c>
      <c r="C125" s="36">
        <v>4810</v>
      </c>
      <c r="D125" s="12" t="s">
        <v>65</v>
      </c>
      <c r="E125" s="62">
        <v>450000</v>
      </c>
      <c r="F125" s="62"/>
      <c r="G125" s="12">
        <f>ROUND(((F125*100)/E125),2)</f>
        <v>0</v>
      </c>
      <c r="H125" s="52"/>
    </row>
    <row r="126" spans="1:7" ht="12.75">
      <c r="A126" s="15"/>
      <c r="B126" s="15"/>
      <c r="C126" s="15"/>
      <c r="D126" s="10"/>
      <c r="E126" s="59"/>
      <c r="F126" s="59"/>
      <c r="G126" s="2"/>
    </row>
    <row r="127" spans="1:57" s="23" customFormat="1" ht="15" customHeight="1">
      <c r="A127" s="38">
        <v>801</v>
      </c>
      <c r="B127" s="38"/>
      <c r="C127" s="38"/>
      <c r="D127" s="39" t="s">
        <v>66</v>
      </c>
      <c r="E127" s="61">
        <f>E129+E144+E158+E163</f>
        <v>14023806</v>
      </c>
      <c r="F127" s="61">
        <f>F129+F144+F158+F163</f>
        <v>3934472.2199999997</v>
      </c>
      <c r="G127" s="51">
        <f>ROUND(((F127*100)/E127),2)</f>
        <v>28.06</v>
      </c>
      <c r="H127" s="55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</row>
    <row r="128" spans="1:7" ht="6" customHeight="1">
      <c r="A128" s="15"/>
      <c r="B128" s="15"/>
      <c r="C128" s="15"/>
      <c r="D128" s="10"/>
      <c r="E128" s="59"/>
      <c r="F128" s="59"/>
      <c r="G128" s="2"/>
    </row>
    <row r="129" spans="1:8" s="22" customFormat="1" ht="13.5" customHeight="1">
      <c r="A129" s="11"/>
      <c r="B129" s="11">
        <v>80101</v>
      </c>
      <c r="C129" s="11"/>
      <c r="D129" s="12" t="s">
        <v>67</v>
      </c>
      <c r="E129" s="62">
        <f>SUM(E130:E142)</f>
        <v>6328490</v>
      </c>
      <c r="F129" s="62">
        <f>SUM(F130:F142)</f>
        <v>1795082.05</v>
      </c>
      <c r="G129" s="12">
        <f>ROUND(((F129*100)/E129),2)</f>
        <v>28.37</v>
      </c>
      <c r="H129" s="52"/>
    </row>
    <row r="130" spans="1:8" ht="12.75">
      <c r="A130" s="15"/>
      <c r="B130" s="15"/>
      <c r="C130" s="15">
        <v>3020</v>
      </c>
      <c r="D130" s="10" t="s">
        <v>68</v>
      </c>
      <c r="E130" s="59">
        <v>10000</v>
      </c>
      <c r="F130" s="59"/>
      <c r="G130" s="2"/>
      <c r="H130" s="4"/>
    </row>
    <row r="131" spans="1:8" ht="12.75">
      <c r="A131" s="15"/>
      <c r="B131" s="15"/>
      <c r="C131" s="15">
        <v>4010</v>
      </c>
      <c r="D131" s="10" t="s">
        <v>47</v>
      </c>
      <c r="E131" s="59">
        <v>4205074</v>
      </c>
      <c r="F131" s="59">
        <v>966649.41</v>
      </c>
      <c r="G131" s="10">
        <f>ROUND(((F131*100)/E131),2)</f>
        <v>22.99</v>
      </c>
      <c r="H131" s="53">
        <v>13</v>
      </c>
    </row>
    <row r="132" spans="1:7" ht="12.75">
      <c r="A132" s="15"/>
      <c r="B132" s="15"/>
      <c r="C132" s="15"/>
      <c r="D132" s="10"/>
      <c r="E132" s="59"/>
      <c r="F132" s="59"/>
      <c r="G132" s="2"/>
    </row>
    <row r="133" spans="1:8" ht="12.75">
      <c r="A133" s="41">
        <v>1</v>
      </c>
      <c r="B133" s="41">
        <v>2</v>
      </c>
      <c r="C133" s="41">
        <v>3</v>
      </c>
      <c r="D133" s="41">
        <v>4</v>
      </c>
      <c r="E133" s="50" t="s">
        <v>9</v>
      </c>
      <c r="F133" s="50"/>
      <c r="G133" s="50"/>
      <c r="H133" s="4"/>
    </row>
    <row r="134" spans="1:8" ht="12.75">
      <c r="A134" s="15"/>
      <c r="B134" s="15"/>
      <c r="C134" s="15">
        <v>4040</v>
      </c>
      <c r="D134" s="10" t="s">
        <v>48</v>
      </c>
      <c r="E134" s="59">
        <v>326940</v>
      </c>
      <c r="F134" s="59">
        <v>287722.9</v>
      </c>
      <c r="G134" s="10">
        <f aca="true" t="shared" si="4" ref="G134:G142">ROUND(((F134*100)/E134),2)</f>
        <v>88</v>
      </c>
      <c r="H134" s="4"/>
    </row>
    <row r="135" spans="1:8" ht="12.75">
      <c r="A135" s="15"/>
      <c r="B135" s="15"/>
      <c r="C135" s="15">
        <v>4110</v>
      </c>
      <c r="D135" s="10" t="s">
        <v>49</v>
      </c>
      <c r="E135" s="59">
        <v>800678</v>
      </c>
      <c r="F135" s="59">
        <v>226172.18</v>
      </c>
      <c r="G135" s="10">
        <f t="shared" si="4"/>
        <v>28.25</v>
      </c>
      <c r="H135" s="4"/>
    </row>
    <row r="136" spans="1:8" ht="12.75">
      <c r="A136" s="15"/>
      <c r="B136" s="15"/>
      <c r="C136" s="15">
        <v>4120</v>
      </c>
      <c r="D136" s="10" t="s">
        <v>50</v>
      </c>
      <c r="E136" s="59">
        <v>108960</v>
      </c>
      <c r="F136" s="59">
        <v>30817.88</v>
      </c>
      <c r="G136" s="10">
        <f t="shared" si="4"/>
        <v>28.28</v>
      </c>
      <c r="H136" s="4"/>
    </row>
    <row r="137" spans="1:8" ht="12.75">
      <c r="A137" s="15"/>
      <c r="B137" s="15"/>
      <c r="C137" s="15">
        <v>4210</v>
      </c>
      <c r="D137" s="10" t="s">
        <v>21</v>
      </c>
      <c r="E137" s="59">
        <v>65854</v>
      </c>
      <c r="F137" s="59">
        <v>29977.24</v>
      </c>
      <c r="G137" s="10">
        <f t="shared" si="4"/>
        <v>45.52</v>
      </c>
      <c r="H137" s="4"/>
    </row>
    <row r="138" spans="1:8" ht="12.75">
      <c r="A138" s="15"/>
      <c r="B138" s="15"/>
      <c r="C138" s="15">
        <v>4260</v>
      </c>
      <c r="D138" s="10" t="s">
        <v>51</v>
      </c>
      <c r="E138" s="59">
        <v>345000</v>
      </c>
      <c r="F138" s="59">
        <v>102521.37</v>
      </c>
      <c r="G138" s="10">
        <f t="shared" si="4"/>
        <v>29.72</v>
      </c>
      <c r="H138" s="4"/>
    </row>
    <row r="139" spans="1:8" ht="12.75">
      <c r="A139" s="15"/>
      <c r="B139" s="15"/>
      <c r="C139" s="15">
        <v>4270</v>
      </c>
      <c r="D139" s="10" t="s">
        <v>23</v>
      </c>
      <c r="E139" s="59">
        <v>75000</v>
      </c>
      <c r="F139" s="59"/>
      <c r="G139" s="10">
        <f t="shared" si="4"/>
        <v>0</v>
      </c>
      <c r="H139" s="4"/>
    </row>
    <row r="140" spans="1:8" ht="12.75">
      <c r="A140" s="15"/>
      <c r="B140" s="15"/>
      <c r="C140" s="15">
        <v>4300</v>
      </c>
      <c r="D140" s="10" t="s">
        <v>22</v>
      </c>
      <c r="E140" s="59">
        <v>130000</v>
      </c>
      <c r="F140" s="59">
        <v>21629.07</v>
      </c>
      <c r="G140" s="10">
        <f t="shared" si="4"/>
        <v>16.64</v>
      </c>
      <c r="H140" s="4"/>
    </row>
    <row r="141" spans="1:8" ht="12.75">
      <c r="A141" s="15"/>
      <c r="B141" s="15"/>
      <c r="C141" s="15">
        <v>4410</v>
      </c>
      <c r="D141" s="10" t="s">
        <v>52</v>
      </c>
      <c r="E141" s="59">
        <v>2000</v>
      </c>
      <c r="F141" s="59">
        <v>100</v>
      </c>
      <c r="G141" s="10">
        <f t="shared" si="4"/>
        <v>5</v>
      </c>
      <c r="H141" s="4"/>
    </row>
    <row r="142" spans="1:8" ht="12.75">
      <c r="A142" s="15"/>
      <c r="B142" s="15"/>
      <c r="C142" s="15">
        <v>4440</v>
      </c>
      <c r="D142" s="10" t="s">
        <v>54</v>
      </c>
      <c r="E142" s="59">
        <v>258984</v>
      </c>
      <c r="F142" s="59">
        <v>129492</v>
      </c>
      <c r="G142" s="10">
        <f t="shared" si="4"/>
        <v>50</v>
      </c>
      <c r="H142" s="4"/>
    </row>
    <row r="143" spans="1:7" ht="6.75" customHeight="1">
      <c r="A143" s="15"/>
      <c r="B143" s="15"/>
      <c r="C143" s="15"/>
      <c r="D143" s="10"/>
      <c r="E143" s="59"/>
      <c r="F143" s="59"/>
      <c r="G143" s="2"/>
    </row>
    <row r="144" spans="1:8" s="22" customFormat="1" ht="13.5" customHeight="1">
      <c r="A144" s="11"/>
      <c r="B144" s="11">
        <v>80110</v>
      </c>
      <c r="C144" s="11"/>
      <c r="D144" s="12" t="s">
        <v>69</v>
      </c>
      <c r="E144" s="62">
        <f>SUM(E145:E156)</f>
        <v>4269470</v>
      </c>
      <c r="F144" s="62">
        <f>SUM(F145:F156)</f>
        <v>1157688.51</v>
      </c>
      <c r="G144" s="12">
        <f aca="true" t="shared" si="5" ref="G144:G156">ROUND(((F144*100)/E144),2)</f>
        <v>27.12</v>
      </c>
      <c r="H144" s="52"/>
    </row>
    <row r="145" spans="1:8" ht="12.75">
      <c r="A145" s="15"/>
      <c r="B145" s="15"/>
      <c r="C145" s="15">
        <v>2540</v>
      </c>
      <c r="D145" s="10" t="s">
        <v>70</v>
      </c>
      <c r="E145" s="59">
        <v>173000</v>
      </c>
      <c r="F145" s="59">
        <v>32518</v>
      </c>
      <c r="G145" s="10">
        <f t="shared" si="5"/>
        <v>18.8</v>
      </c>
      <c r="H145" s="4"/>
    </row>
    <row r="146" spans="1:8" ht="12.75">
      <c r="A146" s="15"/>
      <c r="B146" s="15"/>
      <c r="C146" s="15">
        <v>3020</v>
      </c>
      <c r="D146" s="10" t="s">
        <v>68</v>
      </c>
      <c r="E146" s="59">
        <v>6800</v>
      </c>
      <c r="F146" s="59"/>
      <c r="G146" s="10">
        <f t="shared" si="5"/>
        <v>0</v>
      </c>
      <c r="H146" s="4"/>
    </row>
    <row r="147" spans="1:8" ht="12.75">
      <c r="A147" s="15"/>
      <c r="B147" s="15"/>
      <c r="C147" s="15">
        <v>4010</v>
      </c>
      <c r="D147" s="10" t="s">
        <v>47</v>
      </c>
      <c r="E147" s="59">
        <v>2604072</v>
      </c>
      <c r="F147" s="59">
        <v>600150.09</v>
      </c>
      <c r="G147" s="10">
        <f t="shared" si="5"/>
        <v>23.05</v>
      </c>
      <c r="H147" s="4"/>
    </row>
    <row r="148" spans="1:8" ht="12.75">
      <c r="A148" s="15"/>
      <c r="B148" s="15"/>
      <c r="C148" s="15">
        <v>4040</v>
      </c>
      <c r="D148" s="10" t="s">
        <v>48</v>
      </c>
      <c r="E148" s="59">
        <v>198700</v>
      </c>
      <c r="F148" s="59">
        <v>179673.44</v>
      </c>
      <c r="G148" s="10">
        <f t="shared" si="5"/>
        <v>90.42</v>
      </c>
      <c r="H148" s="4"/>
    </row>
    <row r="149" spans="1:8" ht="12.75">
      <c r="A149" s="15"/>
      <c r="B149" s="15"/>
      <c r="C149" s="15">
        <v>4110</v>
      </c>
      <c r="D149" s="10" t="s">
        <v>49</v>
      </c>
      <c r="E149" s="59">
        <v>502292</v>
      </c>
      <c r="F149" s="59">
        <v>142247.15</v>
      </c>
      <c r="G149" s="10">
        <f t="shared" si="5"/>
        <v>28.32</v>
      </c>
      <c r="H149" s="4"/>
    </row>
    <row r="150" spans="1:8" ht="12.75">
      <c r="A150" s="15"/>
      <c r="B150" s="15"/>
      <c r="C150" s="15">
        <v>4120</v>
      </c>
      <c r="D150" s="10" t="s">
        <v>50</v>
      </c>
      <c r="E150" s="59">
        <v>69086</v>
      </c>
      <c r="F150" s="59">
        <v>19372.3</v>
      </c>
      <c r="G150" s="10">
        <f t="shared" si="5"/>
        <v>28.04</v>
      </c>
      <c r="H150" s="4"/>
    </row>
    <row r="151" spans="1:8" ht="12.75">
      <c r="A151" s="15"/>
      <c r="B151" s="15"/>
      <c r="C151" s="15">
        <v>4210</v>
      </c>
      <c r="D151" s="10" t="s">
        <v>21</v>
      </c>
      <c r="E151" s="59">
        <v>84700</v>
      </c>
      <c r="F151" s="59">
        <v>16252.1</v>
      </c>
      <c r="G151" s="10">
        <f t="shared" si="5"/>
        <v>19.19</v>
      </c>
      <c r="H151" s="4"/>
    </row>
    <row r="152" spans="1:8" ht="12.75" customHeight="1">
      <c r="A152" s="15"/>
      <c r="B152" s="15"/>
      <c r="C152" s="15">
        <v>4260</v>
      </c>
      <c r="D152" s="10" t="s">
        <v>51</v>
      </c>
      <c r="E152" s="59">
        <v>298120</v>
      </c>
      <c r="F152" s="59">
        <v>74249.01</v>
      </c>
      <c r="G152" s="10">
        <f t="shared" si="5"/>
        <v>24.91</v>
      </c>
      <c r="H152" s="4"/>
    </row>
    <row r="153" spans="1:8" ht="12.75">
      <c r="A153" s="15"/>
      <c r="B153" s="15"/>
      <c r="C153" s="15">
        <v>4270</v>
      </c>
      <c r="D153" s="10" t="s">
        <v>23</v>
      </c>
      <c r="E153" s="59">
        <v>75000</v>
      </c>
      <c r="F153" s="59"/>
      <c r="G153" s="10">
        <f t="shared" si="5"/>
        <v>0</v>
      </c>
      <c r="H153" s="4"/>
    </row>
    <row r="154" spans="1:8" ht="12.75">
      <c r="A154" s="15"/>
      <c r="B154" s="15"/>
      <c r="C154" s="15">
        <v>4300</v>
      </c>
      <c r="D154" s="10" t="s">
        <v>22</v>
      </c>
      <c r="E154" s="59">
        <v>95000</v>
      </c>
      <c r="F154" s="59">
        <v>13126.42</v>
      </c>
      <c r="G154" s="10">
        <f t="shared" si="5"/>
        <v>13.82</v>
      </c>
      <c r="H154" s="4"/>
    </row>
    <row r="155" spans="1:8" ht="12.75">
      <c r="A155" s="15"/>
      <c r="B155" s="15"/>
      <c r="C155" s="15">
        <v>4410</v>
      </c>
      <c r="D155" s="10" t="s">
        <v>52</v>
      </c>
      <c r="E155" s="59">
        <v>2500</v>
      </c>
      <c r="F155" s="59"/>
      <c r="G155" s="10">
        <f t="shared" si="5"/>
        <v>0</v>
      </c>
      <c r="H155" s="4"/>
    </row>
    <row r="156" spans="1:8" ht="12.75">
      <c r="A156" s="15"/>
      <c r="B156" s="15"/>
      <c r="C156" s="15">
        <v>4440</v>
      </c>
      <c r="D156" s="10" t="s">
        <v>54</v>
      </c>
      <c r="E156" s="59">
        <v>160200</v>
      </c>
      <c r="F156" s="59">
        <v>80100</v>
      </c>
      <c r="G156" s="10">
        <f t="shared" si="5"/>
        <v>50</v>
      </c>
      <c r="H156" s="4"/>
    </row>
    <row r="157" spans="1:7" ht="6" customHeight="1">
      <c r="A157" s="15"/>
      <c r="B157" s="15"/>
      <c r="C157" s="15"/>
      <c r="D157" s="10"/>
      <c r="E157" s="59"/>
      <c r="F157" s="59"/>
      <c r="G157" s="2"/>
    </row>
    <row r="158" spans="1:8" s="22" customFormat="1" ht="13.5" customHeight="1">
      <c r="A158" s="11"/>
      <c r="B158" s="11">
        <v>80146</v>
      </c>
      <c r="C158" s="11"/>
      <c r="D158" s="12" t="s">
        <v>71</v>
      </c>
      <c r="E158" s="62">
        <f>E159+E160+E161</f>
        <v>63150</v>
      </c>
      <c r="F158" s="62">
        <f>F159+F160+F161</f>
        <v>7049.360000000001</v>
      </c>
      <c r="G158" s="12">
        <f>ROUND(((F158*100)/E158),2)</f>
        <v>11.16</v>
      </c>
      <c r="H158" s="52"/>
    </row>
    <row r="159" spans="1:7" ht="12.75">
      <c r="A159" s="15"/>
      <c r="B159" s="15"/>
      <c r="C159" s="15">
        <v>4300</v>
      </c>
      <c r="D159" s="10" t="s">
        <v>22</v>
      </c>
      <c r="E159" s="59">
        <v>49400</v>
      </c>
      <c r="F159" s="59">
        <v>5650</v>
      </c>
      <c r="G159" s="10">
        <f>ROUND(((F159*100)/E159),2)</f>
        <v>11.44</v>
      </c>
    </row>
    <row r="160" spans="1:7" ht="12.75">
      <c r="A160" s="15"/>
      <c r="B160" s="15"/>
      <c r="C160" s="15">
        <v>4210</v>
      </c>
      <c r="D160" s="10" t="s">
        <v>72</v>
      </c>
      <c r="E160" s="59">
        <v>3550</v>
      </c>
      <c r="F160" s="59">
        <v>459.76</v>
      </c>
      <c r="G160" s="10">
        <f>ROUND(((F160*100)/E160),2)</f>
        <v>12.95</v>
      </c>
    </row>
    <row r="161" spans="1:7" ht="12.75">
      <c r="A161" s="15"/>
      <c r="B161" s="15"/>
      <c r="C161" s="15">
        <v>4410</v>
      </c>
      <c r="D161" s="10" t="s">
        <v>44</v>
      </c>
      <c r="E161" s="59">
        <v>10200</v>
      </c>
      <c r="F161" s="59">
        <v>939.6</v>
      </c>
      <c r="G161" s="10">
        <f>ROUND(((F161*100)/E161),2)</f>
        <v>9.21</v>
      </c>
    </row>
    <row r="162" spans="1:7" ht="7.5" customHeight="1">
      <c r="A162" s="15"/>
      <c r="B162" s="15"/>
      <c r="C162" s="15"/>
      <c r="D162" s="10"/>
      <c r="E162" s="59"/>
      <c r="F162" s="59"/>
      <c r="G162" s="2"/>
    </row>
    <row r="163" spans="1:8" s="22" customFormat="1" ht="13.5" customHeight="1">
      <c r="A163" s="11"/>
      <c r="B163" s="11">
        <v>80104</v>
      </c>
      <c r="C163" s="11"/>
      <c r="D163" s="12" t="s">
        <v>73</v>
      </c>
      <c r="E163" s="62">
        <f>SUM(E164:E174)</f>
        <v>3362696</v>
      </c>
      <c r="F163" s="62">
        <f>SUM(F164:F174)</f>
        <v>974652.3</v>
      </c>
      <c r="G163" s="12">
        <f aca="true" t="shared" si="6" ref="G163:G174">ROUND(((F163*100)/E163),2)</f>
        <v>28.98</v>
      </c>
      <c r="H163" s="52"/>
    </row>
    <row r="164" spans="1:8" ht="12.75">
      <c r="A164" s="15"/>
      <c r="B164" s="15"/>
      <c r="C164" s="15">
        <v>4010</v>
      </c>
      <c r="D164" s="10" t="s">
        <v>47</v>
      </c>
      <c r="E164" s="59">
        <v>2090724</v>
      </c>
      <c r="F164" s="59">
        <v>517437.27</v>
      </c>
      <c r="G164" s="10">
        <f t="shared" si="6"/>
        <v>24.75</v>
      </c>
      <c r="H164" s="4"/>
    </row>
    <row r="165" spans="1:8" ht="12.75">
      <c r="A165" s="15"/>
      <c r="B165" s="15"/>
      <c r="C165" s="15">
        <v>4040</v>
      </c>
      <c r="D165" s="10" t="s">
        <v>48</v>
      </c>
      <c r="E165" s="59">
        <v>171700</v>
      </c>
      <c r="F165" s="59">
        <v>149270.3</v>
      </c>
      <c r="G165" s="10">
        <f t="shared" si="6"/>
        <v>86.94</v>
      </c>
      <c r="H165" s="4"/>
    </row>
    <row r="166" spans="1:8" ht="12.75">
      <c r="A166" s="15"/>
      <c r="B166" s="15"/>
      <c r="C166" s="15">
        <v>4110</v>
      </c>
      <c r="D166" s="10" t="s">
        <v>49</v>
      </c>
      <c r="E166" s="59">
        <v>396640</v>
      </c>
      <c r="F166" s="59">
        <v>117984.53</v>
      </c>
      <c r="G166" s="10">
        <f t="shared" si="6"/>
        <v>29.75</v>
      </c>
      <c r="H166" s="4"/>
    </row>
    <row r="167" spans="1:8" ht="12.75">
      <c r="A167" s="15"/>
      <c r="B167" s="15"/>
      <c r="C167" s="15">
        <v>4120</v>
      </c>
      <c r="D167" s="10" t="s">
        <v>50</v>
      </c>
      <c r="E167" s="59">
        <v>54807</v>
      </c>
      <c r="F167" s="59">
        <v>16303.71</v>
      </c>
      <c r="G167" s="10">
        <f t="shared" si="6"/>
        <v>29.75</v>
      </c>
      <c r="H167" s="4"/>
    </row>
    <row r="168" spans="1:8" ht="12.75">
      <c r="A168" s="15"/>
      <c r="B168" s="15"/>
      <c r="C168" s="15">
        <v>3020</v>
      </c>
      <c r="D168" s="10" t="s">
        <v>68</v>
      </c>
      <c r="E168" s="59">
        <v>4000</v>
      </c>
      <c r="F168" s="59"/>
      <c r="G168" s="10">
        <f t="shared" si="6"/>
        <v>0</v>
      </c>
      <c r="H168" s="4"/>
    </row>
    <row r="169" spans="1:8" ht="12.75">
      <c r="A169" s="15"/>
      <c r="B169" s="15"/>
      <c r="C169" s="15">
        <v>4210</v>
      </c>
      <c r="D169" s="10" t="s">
        <v>21</v>
      </c>
      <c r="E169" s="59">
        <v>98495</v>
      </c>
      <c r="F169" s="59">
        <v>19581.12</v>
      </c>
      <c r="G169" s="10">
        <f t="shared" si="6"/>
        <v>19.88</v>
      </c>
      <c r="H169" s="4"/>
    </row>
    <row r="170" spans="1:8" ht="12.75">
      <c r="A170" s="15"/>
      <c r="B170" s="15"/>
      <c r="C170" s="15">
        <v>4440</v>
      </c>
      <c r="D170" s="10" t="s">
        <v>74</v>
      </c>
      <c r="E170" s="59">
        <v>124830</v>
      </c>
      <c r="F170" s="59">
        <v>62415</v>
      </c>
      <c r="G170" s="10">
        <f t="shared" si="6"/>
        <v>50</v>
      </c>
      <c r="H170" s="4"/>
    </row>
    <row r="171" spans="1:8" ht="12.75">
      <c r="A171" s="15"/>
      <c r="B171" s="15"/>
      <c r="C171" s="15">
        <v>4270</v>
      </c>
      <c r="D171" s="10" t="s">
        <v>23</v>
      </c>
      <c r="E171" s="59">
        <v>115000</v>
      </c>
      <c r="F171" s="59"/>
      <c r="G171" s="10">
        <f t="shared" si="6"/>
        <v>0</v>
      </c>
      <c r="H171" s="4"/>
    </row>
    <row r="172" spans="1:8" ht="12.75">
      <c r="A172" s="15"/>
      <c r="B172" s="15"/>
      <c r="C172" s="15">
        <v>4260</v>
      </c>
      <c r="D172" s="10" t="s">
        <v>51</v>
      </c>
      <c r="E172" s="59">
        <v>242000</v>
      </c>
      <c r="F172" s="59">
        <v>82312.23</v>
      </c>
      <c r="G172" s="10">
        <f t="shared" si="6"/>
        <v>34.01</v>
      </c>
      <c r="H172" s="4"/>
    </row>
    <row r="173" spans="1:8" ht="12.75">
      <c r="A173" s="15"/>
      <c r="B173" s="15"/>
      <c r="C173" s="15">
        <v>4300</v>
      </c>
      <c r="D173" s="10" t="s">
        <v>22</v>
      </c>
      <c r="E173" s="59">
        <v>63000</v>
      </c>
      <c r="F173" s="59">
        <v>9348.14</v>
      </c>
      <c r="G173" s="10">
        <f t="shared" si="6"/>
        <v>14.84</v>
      </c>
      <c r="H173" s="4"/>
    </row>
    <row r="174" spans="1:8" ht="12.75">
      <c r="A174" s="15"/>
      <c r="B174" s="15"/>
      <c r="C174" s="15">
        <v>4410</v>
      </c>
      <c r="D174" s="10" t="s">
        <v>52</v>
      </c>
      <c r="E174" s="59">
        <v>1500</v>
      </c>
      <c r="F174" s="59"/>
      <c r="G174" s="10">
        <f t="shared" si="6"/>
        <v>0</v>
      </c>
      <c r="H174" s="4"/>
    </row>
    <row r="175" spans="1:7" ht="12.75">
      <c r="A175" s="15"/>
      <c r="B175" s="15"/>
      <c r="C175" s="15"/>
      <c r="D175" s="10"/>
      <c r="E175" s="59"/>
      <c r="F175" s="59"/>
      <c r="G175" s="2"/>
    </row>
    <row r="176" spans="1:7" ht="12" customHeight="1" hidden="1">
      <c r="A176" s="15"/>
      <c r="B176" s="15"/>
      <c r="C176" s="15"/>
      <c r="D176" s="10"/>
      <c r="E176" s="59"/>
      <c r="F176" s="59"/>
      <c r="G176" s="2"/>
    </row>
    <row r="177" spans="1:57" s="23" customFormat="1" ht="15" customHeight="1">
      <c r="A177" s="38">
        <v>851</v>
      </c>
      <c r="B177" s="38"/>
      <c r="C177" s="38"/>
      <c r="D177" s="39" t="s">
        <v>75</v>
      </c>
      <c r="E177" s="61">
        <f>E179+E192</f>
        <v>637311</v>
      </c>
      <c r="F177" s="61">
        <f>F179+F192</f>
        <v>83258.31</v>
      </c>
      <c r="G177" s="51">
        <f>ROUND(((F177*100)/E177),2)</f>
        <v>13.06</v>
      </c>
      <c r="H177" s="55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</row>
    <row r="178" spans="1:7" ht="8.25" customHeight="1">
      <c r="A178" s="7"/>
      <c r="B178" s="7"/>
      <c r="C178" s="15"/>
      <c r="D178" s="8"/>
      <c r="E178" s="64"/>
      <c r="F178" s="64"/>
      <c r="G178" s="9"/>
    </row>
    <row r="179" spans="1:7" s="24" customFormat="1" ht="13.5" customHeight="1">
      <c r="A179" s="11"/>
      <c r="B179" s="11">
        <v>85154</v>
      </c>
      <c r="C179" s="36"/>
      <c r="D179" s="12" t="s">
        <v>76</v>
      </c>
      <c r="E179" s="62">
        <f>SUM(E180:E190)</f>
        <v>418311</v>
      </c>
      <c r="F179" s="62">
        <f>SUM(F180:F190)</f>
        <v>82258.31</v>
      </c>
      <c r="G179" s="12">
        <f aca="true" t="shared" si="7" ref="G179:G190">ROUND(((F179*100)/E179),2)</f>
        <v>19.66</v>
      </c>
    </row>
    <row r="180" spans="1:7" s="37" customFormat="1" ht="12.75">
      <c r="A180" s="25"/>
      <c r="B180" s="25"/>
      <c r="C180" s="15">
        <v>3030</v>
      </c>
      <c r="D180" s="25" t="s">
        <v>42</v>
      </c>
      <c r="E180" s="65">
        <v>82000</v>
      </c>
      <c r="F180" s="65">
        <v>10531</v>
      </c>
      <c r="G180" s="10">
        <f t="shared" si="7"/>
        <v>12.84</v>
      </c>
    </row>
    <row r="181" spans="1:7" s="37" customFormat="1" ht="12.75">
      <c r="A181" s="25"/>
      <c r="B181" s="25"/>
      <c r="C181" s="15">
        <v>4300</v>
      </c>
      <c r="D181" s="25" t="s">
        <v>22</v>
      </c>
      <c r="E181" s="65">
        <v>153471</v>
      </c>
      <c r="F181" s="65">
        <v>24048.07</v>
      </c>
      <c r="G181" s="10">
        <f t="shared" si="7"/>
        <v>15.67</v>
      </c>
    </row>
    <row r="182" spans="1:7" s="37" customFormat="1" ht="12.75">
      <c r="A182" s="25"/>
      <c r="B182" s="25"/>
      <c r="C182" s="15">
        <v>4260</v>
      </c>
      <c r="D182" s="25" t="s">
        <v>51</v>
      </c>
      <c r="E182" s="65">
        <v>30000</v>
      </c>
      <c r="F182" s="65">
        <v>11410.44</v>
      </c>
      <c r="G182" s="10">
        <f t="shared" si="7"/>
        <v>38.03</v>
      </c>
    </row>
    <row r="183" spans="1:7" ht="12.75">
      <c r="A183" s="15"/>
      <c r="B183" s="15"/>
      <c r="C183" s="15">
        <v>4270</v>
      </c>
      <c r="D183" s="10" t="s">
        <v>23</v>
      </c>
      <c r="E183" s="59">
        <v>5000</v>
      </c>
      <c r="F183" s="59"/>
      <c r="G183" s="10">
        <f t="shared" si="7"/>
        <v>0</v>
      </c>
    </row>
    <row r="184" spans="1:7" ht="12.75">
      <c r="A184" s="15"/>
      <c r="B184" s="15"/>
      <c r="C184" s="15">
        <v>4210</v>
      </c>
      <c r="D184" s="10" t="s">
        <v>72</v>
      </c>
      <c r="E184" s="59">
        <v>25000</v>
      </c>
      <c r="F184" s="59">
        <v>2835.48</v>
      </c>
      <c r="G184" s="10">
        <f t="shared" si="7"/>
        <v>11.34</v>
      </c>
    </row>
    <row r="185" spans="1:7" ht="12.75">
      <c r="A185" s="15"/>
      <c r="B185" s="15"/>
      <c r="C185" s="15">
        <v>4220</v>
      </c>
      <c r="D185" s="10" t="s">
        <v>77</v>
      </c>
      <c r="E185" s="59">
        <v>12000</v>
      </c>
      <c r="F185" s="59">
        <v>3640.66</v>
      </c>
      <c r="G185" s="10">
        <f t="shared" si="7"/>
        <v>30.34</v>
      </c>
    </row>
    <row r="186" spans="1:7" ht="12.75">
      <c r="A186" s="15"/>
      <c r="B186" s="15"/>
      <c r="C186" s="15">
        <v>4010</v>
      </c>
      <c r="D186" s="10" t="s">
        <v>58</v>
      </c>
      <c r="E186" s="59">
        <v>77000</v>
      </c>
      <c r="F186" s="59">
        <v>21028.09</v>
      </c>
      <c r="G186" s="10">
        <f t="shared" si="7"/>
        <v>27.31</v>
      </c>
    </row>
    <row r="187" spans="1:7" ht="12.75">
      <c r="A187" s="15"/>
      <c r="B187" s="15"/>
      <c r="C187" s="15">
        <v>4040</v>
      </c>
      <c r="D187" s="10" t="s">
        <v>78</v>
      </c>
      <c r="E187" s="59">
        <v>3500</v>
      </c>
      <c r="F187" s="59">
        <v>3337.44</v>
      </c>
      <c r="G187" s="10">
        <f t="shared" si="7"/>
        <v>95.36</v>
      </c>
    </row>
    <row r="188" spans="1:7" ht="12.75">
      <c r="A188" s="15"/>
      <c r="B188" s="15"/>
      <c r="C188" s="15">
        <v>4110</v>
      </c>
      <c r="D188" s="10" t="s">
        <v>79</v>
      </c>
      <c r="E188" s="59">
        <v>22940</v>
      </c>
      <c r="F188" s="59">
        <v>4846.4</v>
      </c>
      <c r="G188" s="10">
        <f t="shared" si="7"/>
        <v>21.13</v>
      </c>
    </row>
    <row r="189" spans="1:7" ht="12.75">
      <c r="A189" s="15"/>
      <c r="B189" s="15"/>
      <c r="C189" s="15">
        <v>4120</v>
      </c>
      <c r="D189" s="10" t="s">
        <v>80</v>
      </c>
      <c r="E189" s="59">
        <v>3400</v>
      </c>
      <c r="F189" s="59">
        <v>580.73</v>
      </c>
      <c r="G189" s="10">
        <f t="shared" si="7"/>
        <v>17.08</v>
      </c>
    </row>
    <row r="190" spans="1:7" ht="12.75">
      <c r="A190" s="15"/>
      <c r="B190" s="15"/>
      <c r="C190" s="15">
        <v>4440</v>
      </c>
      <c r="D190" s="10" t="s">
        <v>81</v>
      </c>
      <c r="E190" s="59">
        <v>4000</v>
      </c>
      <c r="F190" s="59"/>
      <c r="G190" s="10">
        <f t="shared" si="7"/>
        <v>0</v>
      </c>
    </row>
    <row r="191" spans="1:7" ht="7.5" customHeight="1">
      <c r="A191" s="15"/>
      <c r="B191" s="15"/>
      <c r="C191" s="15"/>
      <c r="D191" s="10"/>
      <c r="E191" s="59"/>
      <c r="F191" s="59"/>
      <c r="G191" s="2"/>
    </row>
    <row r="192" spans="1:8" s="22" customFormat="1" ht="13.5" customHeight="1">
      <c r="A192" s="11"/>
      <c r="B192" s="11">
        <v>85195</v>
      </c>
      <c r="C192" s="11"/>
      <c r="D192" s="12" t="s">
        <v>27</v>
      </c>
      <c r="E192" s="62">
        <f>SUM(E193:E198)</f>
        <v>219000</v>
      </c>
      <c r="F192" s="62">
        <f>SUM(F193:F198)</f>
        <v>1000</v>
      </c>
      <c r="G192" s="12">
        <f>ROUND(((F192*100)/E192),2)</f>
        <v>0.46</v>
      </c>
      <c r="H192" s="52"/>
    </row>
    <row r="193" spans="1:7" ht="12.75">
      <c r="A193" s="15"/>
      <c r="B193" s="15"/>
      <c r="C193" s="15">
        <v>2560</v>
      </c>
      <c r="D193" s="10" t="s">
        <v>82</v>
      </c>
      <c r="E193" s="59">
        <v>120000</v>
      </c>
      <c r="F193" s="59"/>
      <c r="G193" s="10">
        <f>ROUND(((F193*100)/E193),2)</f>
        <v>0</v>
      </c>
    </row>
    <row r="194" spans="1:7" ht="12.75">
      <c r="A194" s="15"/>
      <c r="B194" s="15"/>
      <c r="C194" s="15"/>
      <c r="D194" s="10" t="s">
        <v>83</v>
      </c>
      <c r="E194" s="59"/>
      <c r="F194" s="59"/>
      <c r="G194" s="2"/>
    </row>
    <row r="195" spans="1:7" ht="12.75">
      <c r="A195" s="15"/>
      <c r="B195" s="15"/>
      <c r="C195" s="15">
        <v>2580</v>
      </c>
      <c r="D195" s="10" t="s">
        <v>28</v>
      </c>
      <c r="E195" s="59">
        <v>94000</v>
      </c>
      <c r="F195" s="59"/>
      <c r="G195" s="10">
        <f>ROUND(((F195*100)/E195),2)</f>
        <v>0</v>
      </c>
    </row>
    <row r="196" spans="1:7" ht="12.75">
      <c r="A196" s="15"/>
      <c r="B196" s="15"/>
      <c r="C196" s="15"/>
      <c r="D196" s="10" t="s">
        <v>29</v>
      </c>
      <c r="E196" s="59"/>
      <c r="F196" s="59"/>
      <c r="G196" s="2"/>
    </row>
    <row r="197" spans="1:7" ht="12.75">
      <c r="A197" s="15"/>
      <c r="B197" s="15"/>
      <c r="C197" s="15">
        <v>4300</v>
      </c>
      <c r="D197" s="10" t="s">
        <v>22</v>
      </c>
      <c r="E197" s="59">
        <v>3500</v>
      </c>
      <c r="F197" s="59"/>
      <c r="G197" s="10">
        <f>ROUND(((F197*100)/E197),2)</f>
        <v>0</v>
      </c>
    </row>
    <row r="198" spans="1:7" ht="12.75">
      <c r="A198" s="15"/>
      <c r="B198" s="15"/>
      <c r="C198" s="15">
        <v>4430</v>
      </c>
      <c r="D198" s="10" t="s">
        <v>53</v>
      </c>
      <c r="E198" s="59">
        <v>1500</v>
      </c>
      <c r="F198" s="59">
        <v>1000</v>
      </c>
      <c r="G198" s="10">
        <f>ROUND(((F198*100)/E198),2)</f>
        <v>66.67</v>
      </c>
    </row>
    <row r="199" spans="1:7" ht="12.75">
      <c r="A199" s="15"/>
      <c r="B199" s="15"/>
      <c r="C199" s="15"/>
      <c r="D199" s="10"/>
      <c r="E199" s="59"/>
      <c r="F199" s="59"/>
      <c r="G199" s="2"/>
    </row>
    <row r="200" spans="1:57" s="23" customFormat="1" ht="15" customHeight="1">
      <c r="A200" s="38">
        <v>852</v>
      </c>
      <c r="B200" s="38"/>
      <c r="C200" s="38"/>
      <c r="D200" s="39" t="s">
        <v>84</v>
      </c>
      <c r="E200" s="61">
        <f>E202+E206+E209</f>
        <v>2615000</v>
      </c>
      <c r="F200" s="61">
        <f>F202+F206+F209</f>
        <v>663281</v>
      </c>
      <c r="G200" s="51">
        <f>ROUND(((F200*100)/E200),2)</f>
        <v>25.36</v>
      </c>
      <c r="H200" s="55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</row>
    <row r="201" spans="1:7" ht="12.75">
      <c r="A201" s="15"/>
      <c r="B201" s="15"/>
      <c r="C201" s="15"/>
      <c r="D201" s="10"/>
      <c r="E201" s="59"/>
      <c r="F201" s="59"/>
      <c r="G201" s="2"/>
    </row>
    <row r="202" spans="1:7" s="24" customFormat="1" ht="13.5" customHeight="1">
      <c r="A202" s="11"/>
      <c r="B202" s="11">
        <v>85214</v>
      </c>
      <c r="C202" s="36"/>
      <c r="D202" s="12" t="s">
        <v>85</v>
      </c>
      <c r="E202" s="62">
        <v>560000</v>
      </c>
      <c r="F202" s="62">
        <f>F203</f>
        <v>99109</v>
      </c>
      <c r="G202" s="12">
        <f>ROUND(((F202*100)/E202),2)</f>
        <v>17.7</v>
      </c>
    </row>
    <row r="203" spans="1:8" ht="12.75">
      <c r="A203" s="15"/>
      <c r="B203" s="15"/>
      <c r="C203" s="15">
        <v>3110</v>
      </c>
      <c r="D203" s="10" t="s">
        <v>86</v>
      </c>
      <c r="E203" s="59">
        <v>560000</v>
      </c>
      <c r="F203" s="59">
        <v>99109</v>
      </c>
      <c r="G203" s="10">
        <f>ROUND(((F203*100)/E203),2)</f>
        <v>17.7</v>
      </c>
      <c r="H203" s="53">
        <v>14</v>
      </c>
    </row>
    <row r="204" spans="1:7" ht="6.75" customHeight="1">
      <c r="A204" s="7"/>
      <c r="B204" s="7"/>
      <c r="C204" s="15"/>
      <c r="D204" s="8"/>
      <c r="E204" s="64"/>
      <c r="F204" s="64"/>
      <c r="G204" s="9"/>
    </row>
    <row r="205" spans="1:8" ht="12.75">
      <c r="A205" s="41">
        <v>1</v>
      </c>
      <c r="B205" s="41">
        <v>2</v>
      </c>
      <c r="C205" s="41">
        <v>3</v>
      </c>
      <c r="D205" s="41">
        <v>4</v>
      </c>
      <c r="E205" s="50" t="s">
        <v>9</v>
      </c>
      <c r="F205" s="50"/>
      <c r="G205" s="50"/>
      <c r="H205" s="4"/>
    </row>
    <row r="206" spans="1:7" s="24" customFormat="1" ht="13.5" customHeight="1">
      <c r="A206" s="11"/>
      <c r="B206" s="11">
        <v>85215</v>
      </c>
      <c r="C206" s="36"/>
      <c r="D206" s="12" t="s">
        <v>87</v>
      </c>
      <c r="E206" s="62">
        <v>1350000</v>
      </c>
      <c r="F206" s="62">
        <f>F207</f>
        <v>386373</v>
      </c>
      <c r="G206" s="12">
        <f>ROUND(((F206*100)/E206),2)</f>
        <v>28.62</v>
      </c>
    </row>
    <row r="207" spans="1:7" ht="12.75">
      <c r="A207" s="15"/>
      <c r="B207" s="15"/>
      <c r="C207" s="15">
        <v>3110</v>
      </c>
      <c r="D207" s="10" t="s">
        <v>86</v>
      </c>
      <c r="E207" s="59">
        <v>1350000</v>
      </c>
      <c r="F207" s="59">
        <v>386373</v>
      </c>
      <c r="G207" s="10">
        <f>ROUND(((F207*100)/E207),2)</f>
        <v>28.62</v>
      </c>
    </row>
    <row r="208" spans="1:7" ht="7.5" customHeight="1">
      <c r="A208" s="15"/>
      <c r="B208" s="15"/>
      <c r="C208" s="15"/>
      <c r="D208" s="10"/>
      <c r="E208" s="59"/>
      <c r="F208" s="59"/>
      <c r="G208" s="2"/>
    </row>
    <row r="209" spans="1:8" s="22" customFormat="1" ht="13.5" customHeight="1">
      <c r="A209" s="11"/>
      <c r="B209" s="11">
        <v>85219</v>
      </c>
      <c r="C209" s="11"/>
      <c r="D209" s="12" t="s">
        <v>88</v>
      </c>
      <c r="E209" s="62">
        <f>SUM(E210:E223)</f>
        <v>705000</v>
      </c>
      <c r="F209" s="62">
        <f>SUM(F210:F223)</f>
        <v>177799</v>
      </c>
      <c r="G209" s="12">
        <f aca="true" t="shared" si="8" ref="G209:G223">ROUND(((F209*100)/E209),2)</f>
        <v>25.22</v>
      </c>
      <c r="H209" s="52"/>
    </row>
    <row r="210" spans="1:8" ht="12.75">
      <c r="A210" s="15"/>
      <c r="B210" s="15"/>
      <c r="C210" s="15">
        <v>3020</v>
      </c>
      <c r="D210" s="10" t="s">
        <v>68</v>
      </c>
      <c r="E210" s="59">
        <v>4000</v>
      </c>
      <c r="F210" s="59"/>
      <c r="G210" s="10">
        <f t="shared" si="8"/>
        <v>0</v>
      </c>
      <c r="H210" s="4"/>
    </row>
    <row r="211" spans="1:8" ht="12.75">
      <c r="A211" s="15"/>
      <c r="B211" s="15"/>
      <c r="C211" s="15">
        <v>3030</v>
      </c>
      <c r="D211" s="10" t="s">
        <v>89</v>
      </c>
      <c r="E211" s="59">
        <v>12000</v>
      </c>
      <c r="F211" s="59">
        <v>2355</v>
      </c>
      <c r="G211" s="10">
        <f t="shared" si="8"/>
        <v>19.63</v>
      </c>
      <c r="H211" s="4"/>
    </row>
    <row r="212" spans="1:8" ht="12.75">
      <c r="A212" s="15"/>
      <c r="B212" s="15"/>
      <c r="C212" s="15">
        <v>4010</v>
      </c>
      <c r="D212" s="10" t="s">
        <v>47</v>
      </c>
      <c r="E212" s="59">
        <v>478370</v>
      </c>
      <c r="F212" s="59">
        <v>97902</v>
      </c>
      <c r="G212" s="10">
        <f t="shared" si="8"/>
        <v>20.47</v>
      </c>
      <c r="H212" s="4"/>
    </row>
    <row r="213" spans="1:8" ht="12.75">
      <c r="A213" s="15"/>
      <c r="B213" s="15"/>
      <c r="C213" s="15">
        <v>4040</v>
      </c>
      <c r="D213" s="10" t="s">
        <v>48</v>
      </c>
      <c r="E213" s="59">
        <v>36630</v>
      </c>
      <c r="F213" s="59">
        <v>36630</v>
      </c>
      <c r="G213" s="10">
        <f t="shared" si="8"/>
        <v>100</v>
      </c>
      <c r="H213" s="4"/>
    </row>
    <row r="214" spans="1:8" ht="12.75">
      <c r="A214" s="15"/>
      <c r="B214" s="15"/>
      <c r="C214" s="15">
        <v>4110</v>
      </c>
      <c r="D214" s="10" t="s">
        <v>49</v>
      </c>
      <c r="E214" s="59">
        <v>88000</v>
      </c>
      <c r="F214" s="59">
        <v>23334</v>
      </c>
      <c r="G214" s="10">
        <f t="shared" si="8"/>
        <v>26.52</v>
      </c>
      <c r="H214" s="4"/>
    </row>
    <row r="215" spans="1:7" ht="12.75">
      <c r="A215" s="15"/>
      <c r="B215" s="15"/>
      <c r="C215" s="15">
        <v>4120</v>
      </c>
      <c r="D215" s="10" t="s">
        <v>50</v>
      </c>
      <c r="E215" s="59">
        <v>10000</v>
      </c>
      <c r="F215" s="59">
        <v>3277</v>
      </c>
      <c r="G215" s="10">
        <f t="shared" si="8"/>
        <v>32.77</v>
      </c>
    </row>
    <row r="216" spans="1:8" ht="12.75">
      <c r="A216" s="15"/>
      <c r="B216" s="15"/>
      <c r="C216" s="15">
        <v>4210</v>
      </c>
      <c r="D216" s="10" t="s">
        <v>21</v>
      </c>
      <c r="E216" s="59">
        <v>6500</v>
      </c>
      <c r="F216" s="59">
        <v>845</v>
      </c>
      <c r="G216" s="10">
        <f t="shared" si="8"/>
        <v>13</v>
      </c>
      <c r="H216" s="4"/>
    </row>
    <row r="217" spans="1:8" ht="12.75">
      <c r="A217" s="15"/>
      <c r="B217" s="15"/>
      <c r="C217" s="15">
        <v>4260</v>
      </c>
      <c r="D217" s="10" t="s">
        <v>51</v>
      </c>
      <c r="E217" s="59">
        <v>17000</v>
      </c>
      <c r="F217" s="59">
        <v>2288</v>
      </c>
      <c r="G217" s="10">
        <f t="shared" si="8"/>
        <v>13.46</v>
      </c>
      <c r="H217" s="4"/>
    </row>
    <row r="218" spans="1:8" ht="12.75">
      <c r="A218" s="15"/>
      <c r="B218" s="15"/>
      <c r="C218" s="15">
        <v>4270</v>
      </c>
      <c r="D218" s="10" t="s">
        <v>23</v>
      </c>
      <c r="E218" s="59">
        <v>2000</v>
      </c>
      <c r="F218" s="59">
        <v>98</v>
      </c>
      <c r="G218" s="10">
        <f t="shared" si="8"/>
        <v>4.9</v>
      </c>
      <c r="H218" s="4"/>
    </row>
    <row r="219" spans="1:8" ht="12.75">
      <c r="A219" s="15"/>
      <c r="B219" s="15"/>
      <c r="C219" s="15">
        <v>4300</v>
      </c>
      <c r="D219" s="10" t="s">
        <v>22</v>
      </c>
      <c r="E219" s="59">
        <v>30500</v>
      </c>
      <c r="F219" s="59">
        <v>5581</v>
      </c>
      <c r="G219" s="10">
        <f t="shared" si="8"/>
        <v>18.3</v>
      </c>
      <c r="H219" s="4"/>
    </row>
    <row r="220" spans="1:8" ht="12.75">
      <c r="A220" s="15"/>
      <c r="B220" s="15"/>
      <c r="C220" s="15">
        <v>4410</v>
      </c>
      <c r="D220" s="10" t="s">
        <v>52</v>
      </c>
      <c r="E220" s="59">
        <v>2000</v>
      </c>
      <c r="F220" s="59">
        <v>97</v>
      </c>
      <c r="G220" s="10">
        <f t="shared" si="8"/>
        <v>4.85</v>
      </c>
      <c r="H220" s="4"/>
    </row>
    <row r="221" spans="1:8" ht="12.75">
      <c r="A221" s="15"/>
      <c r="B221" s="15"/>
      <c r="C221" s="15">
        <v>4430</v>
      </c>
      <c r="D221" s="10" t="s">
        <v>90</v>
      </c>
      <c r="E221" s="59">
        <v>4000</v>
      </c>
      <c r="F221" s="59">
        <v>392</v>
      </c>
      <c r="G221" s="10">
        <f t="shared" si="8"/>
        <v>9.8</v>
      </c>
      <c r="H221" s="4"/>
    </row>
    <row r="222" spans="1:7" ht="12.75" customHeight="1">
      <c r="A222" s="15"/>
      <c r="B222" s="15"/>
      <c r="C222" s="15">
        <v>4440</v>
      </c>
      <c r="D222" s="10" t="s">
        <v>74</v>
      </c>
      <c r="E222" s="59">
        <v>12000</v>
      </c>
      <c r="F222" s="59">
        <v>5000</v>
      </c>
      <c r="G222" s="10">
        <f t="shared" si="8"/>
        <v>41.67</v>
      </c>
    </row>
    <row r="223" spans="1:7" ht="12.75">
      <c r="A223" s="15"/>
      <c r="B223" s="15"/>
      <c r="C223" s="15">
        <v>4240</v>
      </c>
      <c r="D223" s="10" t="s">
        <v>91</v>
      </c>
      <c r="E223" s="59">
        <v>2000</v>
      </c>
      <c r="F223" s="59"/>
      <c r="G223" s="10">
        <f t="shared" si="8"/>
        <v>0</v>
      </c>
    </row>
    <row r="224" spans="1:7" ht="12.75">
      <c r="A224" s="15"/>
      <c r="B224" s="15"/>
      <c r="C224" s="15"/>
      <c r="D224" s="10"/>
      <c r="E224" s="59"/>
      <c r="F224" s="59"/>
      <c r="G224" s="2"/>
    </row>
    <row r="225" spans="1:57" s="23" customFormat="1" ht="15" customHeight="1">
      <c r="A225" s="38">
        <v>854</v>
      </c>
      <c r="B225" s="38"/>
      <c r="C225" s="38"/>
      <c r="D225" s="39" t="s">
        <v>92</v>
      </c>
      <c r="E225" s="61">
        <v>721805</v>
      </c>
      <c r="F225" s="61">
        <v>222036.9</v>
      </c>
      <c r="G225" s="51">
        <f>ROUND(((F225*100)/E225),2)</f>
        <v>30.76</v>
      </c>
      <c r="H225" s="55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</row>
    <row r="226" spans="1:7" ht="12.75">
      <c r="A226" s="15"/>
      <c r="B226" s="15"/>
      <c r="C226" s="15"/>
      <c r="D226" s="10"/>
      <c r="E226" s="59"/>
      <c r="F226" s="59"/>
      <c r="G226" s="2"/>
    </row>
    <row r="227" spans="1:8" s="22" customFormat="1" ht="13.5" customHeight="1">
      <c r="A227" s="11"/>
      <c r="B227" s="11">
        <v>85401</v>
      </c>
      <c r="C227" s="11"/>
      <c r="D227" s="12" t="s">
        <v>93</v>
      </c>
      <c r="E227" s="62">
        <f>SUM(E228:E237)</f>
        <v>721805</v>
      </c>
      <c r="F227" s="62">
        <f>SUM(F228:F237)</f>
        <v>222036.9</v>
      </c>
      <c r="G227" s="12">
        <f>ROUND(((F227*100)/E227),2)</f>
        <v>30.76</v>
      </c>
      <c r="H227" s="52"/>
    </row>
    <row r="228" spans="1:8" ht="12.75">
      <c r="A228" s="15"/>
      <c r="B228" s="15"/>
      <c r="C228" s="15">
        <v>4010</v>
      </c>
      <c r="D228" s="10" t="s">
        <v>47</v>
      </c>
      <c r="E228" s="59">
        <v>477940</v>
      </c>
      <c r="F228" s="59">
        <v>113223</v>
      </c>
      <c r="G228" s="10">
        <f>ROUND(((F228*100)/E228),2)</f>
        <v>23.69</v>
      </c>
      <c r="H228" s="4"/>
    </row>
    <row r="229" spans="1:8" ht="12.75">
      <c r="A229" s="15"/>
      <c r="B229" s="15"/>
      <c r="C229" s="15">
        <v>4040</v>
      </c>
      <c r="D229" s="10" t="s">
        <v>48</v>
      </c>
      <c r="E229" s="59">
        <v>35360</v>
      </c>
      <c r="F229" s="59">
        <v>35360</v>
      </c>
      <c r="G229" s="10">
        <f>ROUND(((F229*100)/E229),2)</f>
        <v>100</v>
      </c>
      <c r="H229" s="4"/>
    </row>
    <row r="230" spans="1:8" ht="12.75">
      <c r="A230" s="15"/>
      <c r="B230" s="15"/>
      <c r="C230" s="15">
        <v>4110</v>
      </c>
      <c r="D230" s="10" t="s">
        <v>49</v>
      </c>
      <c r="E230" s="59">
        <v>91778</v>
      </c>
      <c r="F230" s="59">
        <v>26730.07</v>
      </c>
      <c r="G230" s="10">
        <f>ROUND(((F230*100)/E230),2)</f>
        <v>29.12</v>
      </c>
      <c r="H230" s="4"/>
    </row>
    <row r="231" spans="1:8" ht="12.75">
      <c r="A231" s="15"/>
      <c r="B231" s="15"/>
      <c r="C231" s="15">
        <v>4120</v>
      </c>
      <c r="D231" s="10" t="s">
        <v>50</v>
      </c>
      <c r="E231" s="59">
        <v>12576</v>
      </c>
      <c r="F231" s="59">
        <v>3640.27</v>
      </c>
      <c r="G231" s="10">
        <f>ROUND(((F231*100)/E231),2)</f>
        <v>28.95</v>
      </c>
      <c r="H231" s="4"/>
    </row>
    <row r="232" spans="1:8" ht="12" customHeight="1" hidden="1">
      <c r="A232" s="15"/>
      <c r="B232" s="15"/>
      <c r="C232" s="15"/>
      <c r="D232" s="10"/>
      <c r="E232" s="59"/>
      <c r="F232" s="59"/>
      <c r="G232" s="2"/>
      <c r="H232" s="4"/>
    </row>
    <row r="233" spans="1:8" ht="12" customHeight="1" hidden="1">
      <c r="A233" s="15"/>
      <c r="B233" s="15"/>
      <c r="C233" s="15"/>
      <c r="D233" s="10"/>
      <c r="E233" s="59"/>
      <c r="F233" s="59"/>
      <c r="G233" s="2"/>
      <c r="H233" s="4"/>
    </row>
    <row r="234" spans="1:8" ht="12.75">
      <c r="A234" s="15"/>
      <c r="B234" s="15"/>
      <c r="C234" s="15">
        <v>4260</v>
      </c>
      <c r="D234" s="10" t="s">
        <v>51</v>
      </c>
      <c r="E234" s="59">
        <v>56030</v>
      </c>
      <c r="F234" s="59">
        <v>7520.56</v>
      </c>
      <c r="G234" s="10">
        <f>ROUND(((F234*100)/E234),2)</f>
        <v>13.42</v>
      </c>
      <c r="H234" s="4"/>
    </row>
    <row r="235" spans="1:7" ht="12.75">
      <c r="A235" s="15"/>
      <c r="B235" s="15"/>
      <c r="C235" s="15">
        <v>4270</v>
      </c>
      <c r="D235" s="10" t="s">
        <v>23</v>
      </c>
      <c r="E235" s="59">
        <v>23005</v>
      </c>
      <c r="F235" s="59">
        <v>23005</v>
      </c>
      <c r="G235" s="10">
        <f>ROUND(((F235*100)/E235),2)</f>
        <v>100</v>
      </c>
    </row>
    <row r="236" spans="1:7" ht="12" customHeight="1" hidden="1">
      <c r="A236" s="15"/>
      <c r="B236" s="15"/>
      <c r="C236" s="15"/>
      <c r="D236" s="10"/>
      <c r="E236" s="59"/>
      <c r="F236" s="59"/>
      <c r="G236" s="2"/>
    </row>
    <row r="237" spans="1:7" ht="12.75">
      <c r="A237" s="15"/>
      <c r="B237" s="15"/>
      <c r="C237" s="15">
        <v>4440</v>
      </c>
      <c r="D237" s="10" t="s">
        <v>61</v>
      </c>
      <c r="E237" s="59">
        <v>25116</v>
      </c>
      <c r="F237" s="59">
        <v>12558</v>
      </c>
      <c r="G237" s="10">
        <f>ROUND(((F237*100)/E237),2)</f>
        <v>50</v>
      </c>
    </row>
    <row r="238" spans="1:7" ht="12.75">
      <c r="A238" s="15"/>
      <c r="B238" s="15"/>
      <c r="C238" s="15"/>
      <c r="D238" s="10"/>
      <c r="E238" s="59"/>
      <c r="F238" s="59"/>
      <c r="G238" s="2"/>
    </row>
    <row r="239" spans="1:57" s="23" customFormat="1" ht="15" customHeight="1">
      <c r="A239" s="38">
        <v>900</v>
      </c>
      <c r="B239" s="38"/>
      <c r="C239" s="38"/>
      <c r="D239" s="39" t="s">
        <v>94</v>
      </c>
      <c r="E239" s="61">
        <f>E241+E248+E252+E260</f>
        <v>8990672</v>
      </c>
      <c r="F239" s="61">
        <f>F241+F248+F252+F260</f>
        <v>1205673.58</v>
      </c>
      <c r="G239" s="51">
        <f>ROUND(((F239*100)/E239),2)</f>
        <v>13.41</v>
      </c>
      <c r="H239" s="55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</row>
    <row r="240" spans="1:7" ht="12.75">
      <c r="A240" s="15"/>
      <c r="B240" s="15"/>
      <c r="C240" s="15"/>
      <c r="D240" s="10"/>
      <c r="E240" s="59"/>
      <c r="F240" s="59"/>
      <c r="G240" s="2"/>
    </row>
    <row r="241" spans="1:8" s="22" customFormat="1" ht="13.5" customHeight="1">
      <c r="A241" s="11"/>
      <c r="B241" s="11">
        <v>90003</v>
      </c>
      <c r="C241" s="11"/>
      <c r="D241" s="12" t="s">
        <v>95</v>
      </c>
      <c r="E241" s="62">
        <f>SUM(E242:E245)</f>
        <v>1590635</v>
      </c>
      <c r="F241" s="62">
        <f>SUM(F242:F245)</f>
        <v>446381.38</v>
      </c>
      <c r="G241" s="12">
        <f>ROUND(((F241*100)/E241),2)</f>
        <v>28.06</v>
      </c>
      <c r="H241" s="52"/>
    </row>
    <row r="242" spans="1:7" ht="12.75">
      <c r="A242" s="15"/>
      <c r="B242" s="15"/>
      <c r="C242" s="15">
        <v>4260</v>
      </c>
      <c r="D242" s="10" t="s">
        <v>51</v>
      </c>
      <c r="E242" s="59">
        <v>100000</v>
      </c>
      <c r="F242" s="59">
        <v>6762.81</v>
      </c>
      <c r="G242" s="10">
        <f>ROUND(((F242*100)/E242),2)</f>
        <v>6.76</v>
      </c>
    </row>
    <row r="243" spans="1:7" ht="12.75">
      <c r="A243" s="15"/>
      <c r="B243" s="15"/>
      <c r="C243" s="15">
        <v>4210</v>
      </c>
      <c r="D243" s="10" t="s">
        <v>72</v>
      </c>
      <c r="E243" s="59">
        <v>20000</v>
      </c>
      <c r="F243" s="59"/>
      <c r="G243" s="10">
        <f>ROUND(((F243*100)/E243),2)</f>
        <v>0</v>
      </c>
    </row>
    <row r="244" spans="1:7" ht="12.75">
      <c r="A244" s="15"/>
      <c r="B244" s="15"/>
      <c r="C244" s="15">
        <v>4430</v>
      </c>
      <c r="D244" s="10" t="s">
        <v>90</v>
      </c>
      <c r="E244" s="59">
        <v>70000</v>
      </c>
      <c r="F244" s="59">
        <v>26956.24</v>
      </c>
      <c r="G244" s="10">
        <f>ROUND(((F244*100)/E244),2)</f>
        <v>38.51</v>
      </c>
    </row>
    <row r="245" spans="1:7" ht="12.75">
      <c r="A245" s="15"/>
      <c r="B245" s="15"/>
      <c r="C245" s="15">
        <v>4300</v>
      </c>
      <c r="D245" s="10" t="s">
        <v>96</v>
      </c>
      <c r="E245" s="59">
        <v>1400635</v>
      </c>
      <c r="F245" s="59">
        <v>412662.33</v>
      </c>
      <c r="G245" s="10">
        <f>ROUND(((F245*100)/E245),2)</f>
        <v>29.46</v>
      </c>
    </row>
    <row r="246" spans="1:7" ht="12.75">
      <c r="A246" s="15"/>
      <c r="B246" s="15"/>
      <c r="C246" s="15"/>
      <c r="D246" s="10"/>
      <c r="E246" s="59"/>
      <c r="F246" s="59"/>
      <c r="G246" s="2"/>
    </row>
    <row r="247" spans="1:7" ht="12.75">
      <c r="A247" s="15"/>
      <c r="B247" s="15"/>
      <c r="C247" s="15"/>
      <c r="D247" s="10"/>
      <c r="E247" s="59"/>
      <c r="F247" s="59"/>
      <c r="G247" s="2"/>
    </row>
    <row r="248" spans="1:8" s="22" customFormat="1" ht="13.5" customHeight="1">
      <c r="A248" s="11"/>
      <c r="B248" s="11">
        <v>90004</v>
      </c>
      <c r="C248" s="11"/>
      <c r="D248" s="12" t="s">
        <v>97</v>
      </c>
      <c r="E248" s="62">
        <v>250000</v>
      </c>
      <c r="F248" s="62">
        <v>38146.36</v>
      </c>
      <c r="G248" s="12">
        <f>ROUND(((F248*100)/E248),2)</f>
        <v>15.26</v>
      </c>
      <c r="H248" s="52"/>
    </row>
    <row r="249" spans="1:7" ht="12.75">
      <c r="A249" s="15"/>
      <c r="B249" s="15"/>
      <c r="C249" s="15">
        <v>4300</v>
      </c>
      <c r="D249" s="10" t="s">
        <v>96</v>
      </c>
      <c r="E249" s="59">
        <v>250000</v>
      </c>
      <c r="F249" s="59">
        <v>38146.36</v>
      </c>
      <c r="G249" s="10">
        <f>ROUND(((F249*100)/E249),2)</f>
        <v>15.26</v>
      </c>
    </row>
    <row r="250" spans="1:7" ht="12.75">
      <c r="A250" s="15"/>
      <c r="B250" s="15"/>
      <c r="C250" s="15"/>
      <c r="D250" s="10"/>
      <c r="E250" s="59"/>
      <c r="F250" s="59"/>
      <c r="G250" s="2"/>
    </row>
    <row r="251" spans="1:7" ht="12.75">
      <c r="A251" s="15"/>
      <c r="B251" s="15"/>
      <c r="C251" s="15"/>
      <c r="D251" s="10"/>
      <c r="E251" s="59"/>
      <c r="F251" s="59"/>
      <c r="G251" s="2"/>
    </row>
    <row r="252" spans="1:8" s="22" customFormat="1" ht="13.5" customHeight="1">
      <c r="A252" s="11"/>
      <c r="B252" s="11">
        <v>90015</v>
      </c>
      <c r="C252" s="11"/>
      <c r="D252" s="12" t="s">
        <v>98</v>
      </c>
      <c r="E252" s="62">
        <f>SUM(E253:E257)</f>
        <v>1406987</v>
      </c>
      <c r="F252" s="62">
        <f>SUM(F253:F257)</f>
        <v>372657.32999999996</v>
      </c>
      <c r="G252" s="12">
        <f aca="true" t="shared" si="9" ref="G252:G257">ROUND(((F252*100)/E252),2)</f>
        <v>26.49</v>
      </c>
      <c r="H252" s="52"/>
    </row>
    <row r="253" spans="1:7" ht="12.75">
      <c r="A253" s="15"/>
      <c r="B253" s="15"/>
      <c r="C253" s="15">
        <v>4260</v>
      </c>
      <c r="D253" s="10" t="s">
        <v>51</v>
      </c>
      <c r="E253" s="59">
        <v>816987</v>
      </c>
      <c r="F253" s="59">
        <v>241514.68</v>
      </c>
      <c r="G253" s="10">
        <f t="shared" si="9"/>
        <v>29.56</v>
      </c>
    </row>
    <row r="254" spans="1:7" ht="12.75">
      <c r="A254" s="15"/>
      <c r="B254" s="15"/>
      <c r="C254" s="15">
        <v>4210</v>
      </c>
      <c r="D254" s="10" t="s">
        <v>72</v>
      </c>
      <c r="E254" s="59">
        <v>20000</v>
      </c>
      <c r="F254" s="59"/>
      <c r="G254" s="10">
        <f t="shared" si="9"/>
        <v>0</v>
      </c>
    </row>
    <row r="255" spans="1:7" ht="12.75">
      <c r="A255" s="15"/>
      <c r="B255" s="15"/>
      <c r="C255" s="15">
        <v>4300</v>
      </c>
      <c r="D255" s="10" t="s">
        <v>96</v>
      </c>
      <c r="E255" s="59">
        <v>260000</v>
      </c>
      <c r="F255" s="59">
        <v>93692.65</v>
      </c>
      <c r="G255" s="10">
        <f t="shared" si="9"/>
        <v>36.04</v>
      </c>
    </row>
    <row r="256" spans="1:7" ht="12.75">
      <c r="A256" s="15"/>
      <c r="B256" s="15"/>
      <c r="C256" s="15">
        <v>4270</v>
      </c>
      <c r="D256" s="10" t="s">
        <v>23</v>
      </c>
      <c r="E256" s="59">
        <v>20000</v>
      </c>
      <c r="F256" s="59"/>
      <c r="G256" s="10">
        <f t="shared" si="9"/>
        <v>0</v>
      </c>
    </row>
    <row r="257" spans="1:7" ht="12.75">
      <c r="A257" s="15"/>
      <c r="B257" s="15"/>
      <c r="C257" s="15">
        <v>6050</v>
      </c>
      <c r="D257" s="10" t="s">
        <v>24</v>
      </c>
      <c r="E257" s="59">
        <v>290000</v>
      </c>
      <c r="F257" s="59">
        <v>37450</v>
      </c>
      <c r="G257" s="10">
        <f t="shared" si="9"/>
        <v>12.91</v>
      </c>
    </row>
    <row r="258" spans="1:7" ht="12.75">
      <c r="A258" s="15"/>
      <c r="B258" s="15"/>
      <c r="C258" s="15"/>
      <c r="D258" s="10"/>
      <c r="E258" s="59"/>
      <c r="F258" s="59"/>
      <c r="G258" s="2"/>
    </row>
    <row r="259" spans="1:7" ht="8.25" customHeight="1">
      <c r="A259" s="15"/>
      <c r="B259" s="15"/>
      <c r="C259" s="15"/>
      <c r="D259" s="10"/>
      <c r="E259" s="59"/>
      <c r="F259" s="59"/>
      <c r="G259" s="2"/>
    </row>
    <row r="260" spans="1:8" s="22" customFormat="1" ht="13.5" customHeight="1">
      <c r="A260" s="11"/>
      <c r="B260" s="11">
        <v>90095</v>
      </c>
      <c r="C260" s="11"/>
      <c r="D260" s="12" t="s">
        <v>27</v>
      </c>
      <c r="E260" s="62">
        <f>SUM(E261:E272)</f>
        <v>5743050</v>
      </c>
      <c r="F260" s="62">
        <f>SUM(F261:F272)</f>
        <v>348488.51</v>
      </c>
      <c r="G260" s="12">
        <f aca="true" t="shared" si="10" ref="G260:G272">ROUND(((F260*100)/E260),2)</f>
        <v>6.07</v>
      </c>
      <c r="H260" s="52"/>
    </row>
    <row r="261" spans="1:7" ht="12.75">
      <c r="A261" s="15"/>
      <c r="B261" s="15"/>
      <c r="C261" s="15">
        <v>4010</v>
      </c>
      <c r="D261" s="10" t="s">
        <v>58</v>
      </c>
      <c r="E261" s="59">
        <v>140000</v>
      </c>
      <c r="F261" s="59"/>
      <c r="G261" s="10">
        <f t="shared" si="10"/>
        <v>0</v>
      </c>
    </row>
    <row r="262" spans="1:7" ht="12.75">
      <c r="A262" s="15"/>
      <c r="B262" s="15"/>
      <c r="C262" s="15">
        <v>4110</v>
      </c>
      <c r="D262" s="10" t="s">
        <v>99</v>
      </c>
      <c r="E262" s="59">
        <v>35000</v>
      </c>
      <c r="F262" s="59">
        <v>2822.85</v>
      </c>
      <c r="G262" s="10">
        <f t="shared" si="10"/>
        <v>8.07</v>
      </c>
    </row>
    <row r="263" spans="1:7" ht="12.75">
      <c r="A263" s="15"/>
      <c r="B263" s="15"/>
      <c r="C263" s="15">
        <v>4120</v>
      </c>
      <c r="D263" s="10" t="s">
        <v>100</v>
      </c>
      <c r="E263" s="59">
        <v>15000</v>
      </c>
      <c r="F263" s="59">
        <v>426.29</v>
      </c>
      <c r="G263" s="10">
        <f t="shared" si="10"/>
        <v>2.84</v>
      </c>
    </row>
    <row r="264" spans="1:7" ht="12.75">
      <c r="A264" s="15"/>
      <c r="B264" s="15"/>
      <c r="C264" s="15">
        <v>4100</v>
      </c>
      <c r="D264" s="10" t="s">
        <v>101</v>
      </c>
      <c r="E264" s="59">
        <v>780550</v>
      </c>
      <c r="F264" s="59">
        <v>139232.59</v>
      </c>
      <c r="G264" s="10">
        <f t="shared" si="10"/>
        <v>17.84</v>
      </c>
    </row>
    <row r="265" spans="1:7" ht="12.75">
      <c r="A265" s="15"/>
      <c r="B265" s="15"/>
      <c r="C265" s="15">
        <v>4210</v>
      </c>
      <c r="D265" s="10" t="s">
        <v>60</v>
      </c>
      <c r="E265" s="59">
        <v>50000</v>
      </c>
      <c r="F265" s="59">
        <v>3298.81</v>
      </c>
      <c r="G265" s="10">
        <f t="shared" si="10"/>
        <v>6.6</v>
      </c>
    </row>
    <row r="266" spans="1:7" ht="12.75">
      <c r="A266" s="15"/>
      <c r="B266" s="15"/>
      <c r="C266" s="15">
        <v>4260</v>
      </c>
      <c r="D266" s="10" t="s">
        <v>51</v>
      </c>
      <c r="E266" s="59">
        <v>40000</v>
      </c>
      <c r="F266" s="59">
        <v>21033.4</v>
      </c>
      <c r="G266" s="10">
        <f t="shared" si="10"/>
        <v>52.58</v>
      </c>
    </row>
    <row r="267" spans="1:7" ht="12.75">
      <c r="A267" s="15"/>
      <c r="B267" s="15"/>
      <c r="C267" s="15">
        <v>4270</v>
      </c>
      <c r="D267" s="10" t="s">
        <v>23</v>
      </c>
      <c r="E267" s="59">
        <v>120000</v>
      </c>
      <c r="F267" s="59">
        <v>80992.48</v>
      </c>
      <c r="G267" s="10">
        <f t="shared" si="10"/>
        <v>67.49</v>
      </c>
    </row>
    <row r="268" spans="1:7" ht="12.75">
      <c r="A268" s="15"/>
      <c r="B268" s="15"/>
      <c r="C268" s="15">
        <v>4300</v>
      </c>
      <c r="D268" s="10" t="s">
        <v>96</v>
      </c>
      <c r="E268" s="59">
        <v>275000</v>
      </c>
      <c r="F268" s="59">
        <v>50450.84</v>
      </c>
      <c r="G268" s="10">
        <f t="shared" si="10"/>
        <v>18.35</v>
      </c>
    </row>
    <row r="269" spans="1:7" ht="12.75">
      <c r="A269" s="15"/>
      <c r="B269" s="15"/>
      <c r="C269" s="15">
        <v>8070</v>
      </c>
      <c r="D269" s="10" t="s">
        <v>102</v>
      </c>
      <c r="E269" s="59">
        <v>429500</v>
      </c>
      <c r="F269" s="59">
        <v>50231.25</v>
      </c>
      <c r="G269" s="10">
        <f t="shared" si="10"/>
        <v>11.7</v>
      </c>
    </row>
    <row r="270" spans="1:7" ht="12.75">
      <c r="A270" s="15"/>
      <c r="B270" s="15"/>
      <c r="C270" s="15">
        <v>6050</v>
      </c>
      <c r="D270" s="10" t="s">
        <v>103</v>
      </c>
      <c r="E270" s="59">
        <v>3803000</v>
      </c>
      <c r="F270" s="59"/>
      <c r="G270" s="10">
        <f t="shared" si="10"/>
        <v>0</v>
      </c>
    </row>
    <row r="271" spans="1:7" ht="12.75">
      <c r="A271" s="15"/>
      <c r="B271" s="15"/>
      <c r="C271" s="15">
        <v>6010</v>
      </c>
      <c r="D271" s="10" t="s">
        <v>104</v>
      </c>
      <c r="E271" s="59">
        <v>20000</v>
      </c>
      <c r="F271" s="59"/>
      <c r="G271" s="10">
        <f t="shared" si="10"/>
        <v>0</v>
      </c>
    </row>
    <row r="272" spans="1:7" ht="12.75">
      <c r="A272" s="15"/>
      <c r="B272" s="15"/>
      <c r="C272" s="15">
        <v>2570</v>
      </c>
      <c r="D272" s="25" t="s">
        <v>18</v>
      </c>
      <c r="E272" s="59">
        <v>35000</v>
      </c>
      <c r="F272" s="59"/>
      <c r="G272" s="10">
        <f t="shared" si="10"/>
        <v>0</v>
      </c>
    </row>
    <row r="273" spans="1:7" ht="12.75">
      <c r="A273" s="15"/>
      <c r="B273" s="15"/>
      <c r="C273" s="15"/>
      <c r="D273" s="10" t="s">
        <v>19</v>
      </c>
      <c r="E273" s="59"/>
      <c r="F273" s="59"/>
      <c r="G273" s="2"/>
    </row>
    <row r="274" spans="1:8" ht="12.75">
      <c r="A274" s="15"/>
      <c r="B274" s="15"/>
      <c r="C274" s="15"/>
      <c r="D274" s="10"/>
      <c r="E274" s="59"/>
      <c r="F274" s="59"/>
      <c r="G274" s="2"/>
      <c r="H274" s="53">
        <v>15</v>
      </c>
    </row>
    <row r="275" spans="1:7" ht="12.75">
      <c r="A275" s="15"/>
      <c r="B275" s="15"/>
      <c r="C275" s="15"/>
      <c r="D275" s="10"/>
      <c r="E275" s="59"/>
      <c r="F275" s="59"/>
      <c r="G275" s="2"/>
    </row>
    <row r="276" spans="1:8" ht="12.75">
      <c r="A276" s="41">
        <v>1</v>
      </c>
      <c r="B276" s="41">
        <v>2</v>
      </c>
      <c r="C276" s="41">
        <v>3</v>
      </c>
      <c r="D276" s="41">
        <v>4</v>
      </c>
      <c r="E276" s="50" t="s">
        <v>9</v>
      </c>
      <c r="F276" s="50"/>
      <c r="G276" s="50"/>
      <c r="H276" s="4"/>
    </row>
    <row r="277" spans="1:57" s="23" customFormat="1" ht="15" customHeight="1">
      <c r="A277" s="38">
        <v>921</v>
      </c>
      <c r="B277" s="38"/>
      <c r="C277" s="38"/>
      <c r="D277" s="39" t="s">
        <v>105</v>
      </c>
      <c r="E277" s="61">
        <f>E279+E284</f>
        <v>1480000</v>
      </c>
      <c r="F277" s="61">
        <f>F279+F284</f>
        <v>282171.33999999997</v>
      </c>
      <c r="G277" s="51">
        <f>ROUND(((F277*100)/E277),2)</f>
        <v>19.07</v>
      </c>
      <c r="H277" s="55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</row>
    <row r="278" spans="1:8" ht="12.75">
      <c r="A278" s="15"/>
      <c r="B278" s="15"/>
      <c r="C278" s="15"/>
      <c r="D278" s="10"/>
      <c r="E278" s="59"/>
      <c r="F278" s="59"/>
      <c r="G278" s="2"/>
      <c r="H278" s="4"/>
    </row>
    <row r="279" spans="1:8" s="22" customFormat="1" ht="13.5" customHeight="1">
      <c r="A279" s="11"/>
      <c r="B279" s="11">
        <v>92116</v>
      </c>
      <c r="C279" s="11"/>
      <c r="D279" s="12" t="s">
        <v>106</v>
      </c>
      <c r="E279" s="62">
        <v>600000</v>
      </c>
      <c r="F279" s="62">
        <v>150000</v>
      </c>
      <c r="G279" s="12">
        <f>ROUND(((F279*100)/E279),2)</f>
        <v>25</v>
      </c>
      <c r="H279" s="52"/>
    </row>
    <row r="280" spans="1:7" ht="12.75">
      <c r="A280" s="15"/>
      <c r="B280" s="15"/>
      <c r="C280" s="15">
        <v>2550</v>
      </c>
      <c r="D280" s="10" t="s">
        <v>107</v>
      </c>
      <c r="E280" s="59">
        <v>600000</v>
      </c>
      <c r="F280" s="59">
        <v>150000</v>
      </c>
      <c r="G280" s="10">
        <f>ROUND(((F280*100)/E280),2)</f>
        <v>25</v>
      </c>
    </row>
    <row r="281" spans="1:7" ht="12.75">
      <c r="A281" s="15"/>
      <c r="B281" s="15"/>
      <c r="C281" s="15"/>
      <c r="D281" s="10" t="s">
        <v>108</v>
      </c>
      <c r="E281" s="59"/>
      <c r="F281" s="59"/>
      <c r="G281" s="2"/>
    </row>
    <row r="282" spans="1:7" ht="12.75">
      <c r="A282" s="15"/>
      <c r="B282" s="15"/>
      <c r="C282" s="15"/>
      <c r="D282" s="10"/>
      <c r="E282" s="59"/>
      <c r="F282" s="59"/>
      <c r="G282" s="2"/>
    </row>
    <row r="283" spans="1:7" ht="9" customHeight="1">
      <c r="A283" s="15"/>
      <c r="B283" s="15"/>
      <c r="C283" s="15"/>
      <c r="D283" s="10"/>
      <c r="E283" s="59"/>
      <c r="F283" s="59"/>
      <c r="G283" s="2"/>
    </row>
    <row r="284" spans="1:8" s="22" customFormat="1" ht="14.25">
      <c r="A284" s="11"/>
      <c r="B284" s="11">
        <v>92195</v>
      </c>
      <c r="C284" s="11"/>
      <c r="D284" s="12" t="s">
        <v>109</v>
      </c>
      <c r="E284" s="62">
        <v>880000</v>
      </c>
      <c r="F284" s="62">
        <f>SUM(F285:F289)</f>
        <v>132171.34</v>
      </c>
      <c r="G284" s="12">
        <f>ROUND(((F284*100)/E284),2)</f>
        <v>15.02</v>
      </c>
      <c r="H284" s="52"/>
    </row>
    <row r="285" spans="1:7" ht="12.75">
      <c r="A285" s="15"/>
      <c r="B285" s="15"/>
      <c r="C285" s="15">
        <v>2580</v>
      </c>
      <c r="D285" s="10" t="s">
        <v>107</v>
      </c>
      <c r="E285" s="59">
        <v>325000</v>
      </c>
      <c r="F285" s="59">
        <v>61000</v>
      </c>
      <c r="G285" s="10">
        <f>ROUND(((F285*100)/E285),2)</f>
        <v>18.77</v>
      </c>
    </row>
    <row r="286" spans="1:7" ht="12.75">
      <c r="A286" s="15"/>
      <c r="B286" s="15"/>
      <c r="C286" s="15"/>
      <c r="D286" s="10" t="s">
        <v>110</v>
      </c>
      <c r="E286" s="59"/>
      <c r="F286" s="59"/>
      <c r="G286" s="2"/>
    </row>
    <row r="287" spans="1:7" ht="12.75">
      <c r="A287" s="15"/>
      <c r="B287" s="15"/>
      <c r="C287" s="15">
        <v>4210</v>
      </c>
      <c r="D287" s="10" t="s">
        <v>60</v>
      </c>
      <c r="E287" s="59">
        <v>80000</v>
      </c>
      <c r="F287" s="59">
        <v>12716.75</v>
      </c>
      <c r="G287" s="10">
        <f>ROUND(((F287*100)/E287),2)</f>
        <v>15.9</v>
      </c>
    </row>
    <row r="288" spans="1:7" ht="12.75">
      <c r="A288" s="15"/>
      <c r="B288" s="15"/>
      <c r="C288" s="15">
        <v>4300</v>
      </c>
      <c r="D288" s="10" t="s">
        <v>22</v>
      </c>
      <c r="E288" s="59">
        <v>360000</v>
      </c>
      <c r="F288" s="59">
        <v>58454.59</v>
      </c>
      <c r="G288" s="10">
        <f>ROUND(((F288*100)/E288),2)</f>
        <v>16.24</v>
      </c>
    </row>
    <row r="289" spans="1:7" ht="12.75" customHeight="1">
      <c r="A289" s="15"/>
      <c r="B289" s="15"/>
      <c r="C289" s="15">
        <v>4270</v>
      </c>
      <c r="D289" s="10" t="s">
        <v>23</v>
      </c>
      <c r="E289" s="59">
        <v>115000</v>
      </c>
      <c r="F289" s="59"/>
      <c r="G289" s="10">
        <f>ROUND(((F289*100)/E289),2)</f>
        <v>0</v>
      </c>
    </row>
    <row r="290" spans="1:7" ht="12.75">
      <c r="A290" s="15"/>
      <c r="B290" s="15"/>
      <c r="C290" s="15"/>
      <c r="D290" s="10"/>
      <c r="E290" s="59"/>
      <c r="F290" s="59"/>
      <c r="G290" s="2"/>
    </row>
    <row r="291" spans="1:57" s="23" customFormat="1" ht="15" customHeight="1">
      <c r="A291" s="38">
        <v>926</v>
      </c>
      <c r="B291" s="38"/>
      <c r="C291" s="38"/>
      <c r="D291" s="39" t="s">
        <v>111</v>
      </c>
      <c r="E291" s="61">
        <f>E293+E306</f>
        <v>5910764</v>
      </c>
      <c r="F291" s="61">
        <f>F293+F306</f>
        <v>2275855.24</v>
      </c>
      <c r="G291" s="51">
        <f>ROUND(((F291*100)/E291),2)</f>
        <v>38.5</v>
      </c>
      <c r="H291" s="55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</row>
    <row r="292" spans="1:8" ht="12.75">
      <c r="A292" s="15"/>
      <c r="B292" s="15"/>
      <c r="C292" s="15"/>
      <c r="D292" s="10"/>
      <c r="E292" s="59"/>
      <c r="F292" s="59"/>
      <c r="G292" s="2"/>
      <c r="H292" s="4"/>
    </row>
    <row r="293" spans="1:8" s="22" customFormat="1" ht="13.5" customHeight="1">
      <c r="A293" s="11"/>
      <c r="B293" s="11">
        <v>92605</v>
      </c>
      <c r="C293" s="11"/>
      <c r="D293" s="12" t="s">
        <v>112</v>
      </c>
      <c r="E293" s="62">
        <f>SUM(E295:E304)</f>
        <v>4977764</v>
      </c>
      <c r="F293" s="62">
        <f>SUM(F295:F304)</f>
        <v>1993248.34</v>
      </c>
      <c r="G293" s="12">
        <f>ROUND(((F293*100)/E293),2)</f>
        <v>40.04</v>
      </c>
      <c r="H293" s="52"/>
    </row>
    <row r="294" spans="1:7" ht="9.75" customHeight="1">
      <c r="A294" s="15"/>
      <c r="B294" s="15"/>
      <c r="C294" s="15"/>
      <c r="D294" s="10"/>
      <c r="E294" s="59"/>
      <c r="F294" s="59"/>
      <c r="G294" s="2"/>
    </row>
    <row r="295" spans="1:7" ht="12.75">
      <c r="A295" s="15"/>
      <c r="B295" s="15"/>
      <c r="C295" s="15">
        <v>4010</v>
      </c>
      <c r="D295" s="10" t="s">
        <v>58</v>
      </c>
      <c r="E295" s="59">
        <v>88044</v>
      </c>
      <c r="F295" s="59">
        <v>17125.1</v>
      </c>
      <c r="G295" s="10">
        <f aca="true" t="shared" si="11" ref="G295:G304">ROUND(((F295*100)/E295),2)</f>
        <v>19.45</v>
      </c>
    </row>
    <row r="296" spans="1:7" ht="12.75">
      <c r="A296" s="15"/>
      <c r="B296" s="15"/>
      <c r="C296" s="15">
        <v>4040</v>
      </c>
      <c r="D296" s="10" t="s">
        <v>48</v>
      </c>
      <c r="E296" s="59">
        <v>5230</v>
      </c>
      <c r="F296" s="59">
        <v>5229.38</v>
      </c>
      <c r="G296" s="10">
        <f t="shared" si="11"/>
        <v>99.99</v>
      </c>
    </row>
    <row r="297" spans="1:7" ht="12.75">
      <c r="A297" s="15"/>
      <c r="B297" s="15"/>
      <c r="C297" s="15">
        <v>4110</v>
      </c>
      <c r="D297" s="10" t="s">
        <v>79</v>
      </c>
      <c r="E297" s="59">
        <v>15170</v>
      </c>
      <c r="F297" s="59">
        <v>3070.78</v>
      </c>
      <c r="G297" s="10">
        <f t="shared" si="11"/>
        <v>20.24</v>
      </c>
    </row>
    <row r="298" spans="1:7" ht="12.75">
      <c r="A298" s="15"/>
      <c r="B298" s="15"/>
      <c r="C298" s="15">
        <v>4120</v>
      </c>
      <c r="D298" s="10" t="s">
        <v>80</v>
      </c>
      <c r="E298" s="59">
        <v>2158</v>
      </c>
      <c r="F298" s="59">
        <v>463.38</v>
      </c>
      <c r="G298" s="10">
        <f t="shared" si="11"/>
        <v>21.47</v>
      </c>
    </row>
    <row r="299" spans="1:7" ht="12.75">
      <c r="A299" s="15"/>
      <c r="B299" s="15"/>
      <c r="C299" s="15">
        <v>4210</v>
      </c>
      <c r="D299" s="10" t="s">
        <v>60</v>
      </c>
      <c r="E299" s="59">
        <v>37300</v>
      </c>
      <c r="F299" s="59">
        <v>3017.23</v>
      </c>
      <c r="G299" s="10">
        <f t="shared" si="11"/>
        <v>8.09</v>
      </c>
    </row>
    <row r="300" spans="1:7" ht="12.75">
      <c r="A300" s="15"/>
      <c r="B300" s="15"/>
      <c r="C300" s="15">
        <v>4260</v>
      </c>
      <c r="D300" s="10" t="s">
        <v>51</v>
      </c>
      <c r="E300" s="59">
        <v>54612</v>
      </c>
      <c r="F300" s="59">
        <v>18957.25</v>
      </c>
      <c r="G300" s="10">
        <f t="shared" si="11"/>
        <v>34.71</v>
      </c>
    </row>
    <row r="301" spans="1:7" ht="12.75">
      <c r="A301" s="15"/>
      <c r="B301" s="15"/>
      <c r="C301" s="15">
        <v>4300</v>
      </c>
      <c r="D301" s="10" t="s">
        <v>96</v>
      </c>
      <c r="E301" s="59">
        <v>113000</v>
      </c>
      <c r="F301" s="59">
        <v>44260.22</v>
      </c>
      <c r="G301" s="10">
        <f t="shared" si="11"/>
        <v>39.17</v>
      </c>
    </row>
    <row r="302" spans="1:7" ht="12.75">
      <c r="A302" s="15"/>
      <c r="B302" s="15"/>
      <c r="C302" s="15">
        <v>4430</v>
      </c>
      <c r="D302" s="10" t="s">
        <v>53</v>
      </c>
      <c r="E302" s="59">
        <v>9100</v>
      </c>
      <c r="F302" s="59"/>
      <c r="G302" s="10">
        <f t="shared" si="11"/>
        <v>0</v>
      </c>
    </row>
    <row r="303" spans="1:7" ht="12.75">
      <c r="A303" s="15"/>
      <c r="B303" s="15"/>
      <c r="C303" s="15">
        <v>4440</v>
      </c>
      <c r="D303" s="10" t="s">
        <v>61</v>
      </c>
      <c r="E303" s="59">
        <v>3150</v>
      </c>
      <c r="F303" s="59">
        <v>1125</v>
      </c>
      <c r="G303" s="10">
        <f t="shared" si="11"/>
        <v>35.71</v>
      </c>
    </row>
    <row r="304" spans="1:120" s="10" customFormat="1" ht="12.75">
      <c r="A304" s="15"/>
      <c r="B304" s="15"/>
      <c r="C304" s="15">
        <v>6050</v>
      </c>
      <c r="D304" s="10" t="s">
        <v>24</v>
      </c>
      <c r="E304" s="59">
        <v>4650000</v>
      </c>
      <c r="F304" s="59">
        <v>1900000</v>
      </c>
      <c r="G304" s="10">
        <f t="shared" si="11"/>
        <v>40.86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</row>
    <row r="305" spans="1:120" s="10" customFormat="1" ht="12.75">
      <c r="A305" s="15"/>
      <c r="B305" s="15"/>
      <c r="C305" s="15"/>
      <c r="E305" s="59"/>
      <c r="F305" s="59"/>
      <c r="G305" s="2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</row>
    <row r="306" spans="1:120" s="12" customFormat="1" ht="13.5" customHeight="1">
      <c r="A306" s="11"/>
      <c r="B306" s="11">
        <v>92695</v>
      </c>
      <c r="C306" s="11"/>
      <c r="D306" s="12" t="s">
        <v>27</v>
      </c>
      <c r="E306" s="62">
        <v>933000</v>
      </c>
      <c r="F306" s="62">
        <f>SUM(F307:F309)</f>
        <v>282606.9</v>
      </c>
      <c r="G306" s="12">
        <f>ROUND(((F306*100)/E306),2)</f>
        <v>30.29</v>
      </c>
      <c r="H306" s="5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</row>
    <row r="307" spans="1:120" s="10" customFormat="1" ht="12.75">
      <c r="A307" s="15"/>
      <c r="B307" s="15"/>
      <c r="C307" s="15">
        <v>2580</v>
      </c>
      <c r="D307" s="10" t="s">
        <v>107</v>
      </c>
      <c r="E307" s="59">
        <v>483000</v>
      </c>
      <c r="F307" s="59">
        <v>167100</v>
      </c>
      <c r="G307" s="10">
        <f>ROUND(((F307*100)/E307),2)</f>
        <v>34.6</v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</row>
    <row r="308" spans="1:120" s="10" customFormat="1" ht="12.75">
      <c r="A308" s="15"/>
      <c r="B308" s="15"/>
      <c r="C308" s="15"/>
      <c r="D308" s="10" t="s">
        <v>110</v>
      </c>
      <c r="E308" s="59"/>
      <c r="F308" s="59"/>
      <c r="G308" s="2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</row>
    <row r="309" spans="1:120" s="10" customFormat="1" ht="12.75">
      <c r="A309" s="15"/>
      <c r="B309" s="15"/>
      <c r="C309" s="15">
        <v>2570</v>
      </c>
      <c r="D309" s="25" t="s">
        <v>18</v>
      </c>
      <c r="E309" s="59">
        <v>450000</v>
      </c>
      <c r="F309" s="59">
        <v>115506.9</v>
      </c>
      <c r="G309" s="10">
        <f>ROUND(((F309*100)/E309),2)</f>
        <v>25.67</v>
      </c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</row>
    <row r="310" spans="1:120" s="10" customFormat="1" ht="12.75">
      <c r="A310" s="15"/>
      <c r="B310" s="15"/>
      <c r="C310" s="15"/>
      <c r="D310" s="10" t="s">
        <v>19</v>
      </c>
      <c r="E310" s="59"/>
      <c r="F310" s="59"/>
      <c r="G310" s="2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</row>
    <row r="311" spans="1:120" s="10" customFormat="1" ht="12.75">
      <c r="A311" s="15"/>
      <c r="B311" s="15"/>
      <c r="C311" s="15"/>
      <c r="E311" s="59"/>
      <c r="F311" s="59"/>
      <c r="G311" s="2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</row>
    <row r="312" spans="1:120" s="10" customFormat="1" ht="17.25" customHeight="1">
      <c r="A312" s="41"/>
      <c r="B312" s="41"/>
      <c r="C312" s="41"/>
      <c r="D312" s="42" t="s">
        <v>113</v>
      </c>
      <c r="E312" s="66">
        <f>E327+E334+E319+E314</f>
        <v>1631762</v>
      </c>
      <c r="F312" s="66">
        <f>F327+F334+F319+F314</f>
        <v>433257.77</v>
      </c>
      <c r="G312" s="49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</row>
    <row r="313" spans="1:120" s="10" customFormat="1" ht="12.75">
      <c r="A313" s="15"/>
      <c r="B313" s="15"/>
      <c r="C313" s="15"/>
      <c r="E313" s="59"/>
      <c r="F313" s="59"/>
      <c r="G313" s="2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</row>
    <row r="314" spans="1:120" s="10" customFormat="1" ht="15" customHeight="1">
      <c r="A314" s="38">
        <v>710</v>
      </c>
      <c r="B314" s="38"/>
      <c r="C314" s="38"/>
      <c r="D314" s="39" t="s">
        <v>114</v>
      </c>
      <c r="E314" s="61">
        <v>20000</v>
      </c>
      <c r="F314" s="61"/>
      <c r="G314" s="51">
        <f>ROUND(((F314*100)/E314),2)</f>
        <v>0</v>
      </c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</row>
    <row r="315" spans="1:120" s="10" customFormat="1" ht="12.75">
      <c r="A315" s="15"/>
      <c r="B315" s="15"/>
      <c r="C315" s="15"/>
      <c r="E315" s="59"/>
      <c r="F315" s="59"/>
      <c r="G315" s="2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</row>
    <row r="316" spans="1:120" s="12" customFormat="1" ht="13.5" customHeight="1">
      <c r="A316" s="11"/>
      <c r="B316" s="11">
        <v>71035</v>
      </c>
      <c r="C316" s="11"/>
      <c r="D316" s="12" t="s">
        <v>39</v>
      </c>
      <c r="E316" s="62">
        <v>20000</v>
      </c>
      <c r="F316" s="62"/>
      <c r="G316" s="12">
        <f>ROUND(((F316*100)/E316),2)</f>
        <v>0</v>
      </c>
      <c r="H316" s="5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</row>
    <row r="317" spans="1:120" s="10" customFormat="1" ht="12.75">
      <c r="A317" s="15"/>
      <c r="B317" s="15"/>
      <c r="C317" s="15">
        <v>4300</v>
      </c>
      <c r="D317" s="10" t="s">
        <v>96</v>
      </c>
      <c r="E317" s="59">
        <v>20000</v>
      </c>
      <c r="F317" s="59"/>
      <c r="G317" s="2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</row>
    <row r="318" spans="1:120" s="10" customFormat="1" ht="12.75">
      <c r="A318" s="15"/>
      <c r="B318" s="15"/>
      <c r="C318" s="15"/>
      <c r="E318" s="59"/>
      <c r="F318" s="59"/>
      <c r="G318" s="2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</row>
    <row r="319" spans="1:120" s="10" customFormat="1" ht="15" customHeight="1">
      <c r="A319" s="38">
        <v>750</v>
      </c>
      <c r="B319" s="38"/>
      <c r="C319" s="38"/>
      <c r="D319" s="39" t="s">
        <v>40</v>
      </c>
      <c r="E319" s="61">
        <v>154770</v>
      </c>
      <c r="F319" s="61">
        <v>92703.77</v>
      </c>
      <c r="G319" s="51">
        <f>ROUND(((F319*100)/E319),2)</f>
        <v>59.9</v>
      </c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</row>
    <row r="320" spans="1:120" s="10" customFormat="1" ht="12.75">
      <c r="A320" s="15"/>
      <c r="B320" s="15"/>
      <c r="C320" s="15"/>
      <c r="E320" s="59"/>
      <c r="F320" s="59"/>
      <c r="G320" s="2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</row>
    <row r="321" spans="1:120" s="12" customFormat="1" ht="13.5" customHeight="1">
      <c r="A321" s="11"/>
      <c r="B321" s="11">
        <v>75011</v>
      </c>
      <c r="C321" s="11"/>
      <c r="D321" s="12" t="s">
        <v>115</v>
      </c>
      <c r="E321" s="62">
        <f>SUM(E322:E325)</f>
        <v>154770</v>
      </c>
      <c r="F321" s="62">
        <f>SUM(F322:F325)</f>
        <v>92703.77</v>
      </c>
      <c r="G321" s="12">
        <f>ROUND(((F321*100)/E321),2)</f>
        <v>59.9</v>
      </c>
      <c r="H321" s="5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</row>
    <row r="322" spans="1:120" s="10" customFormat="1" ht="12.75">
      <c r="A322" s="15"/>
      <c r="B322" s="15"/>
      <c r="C322" s="15">
        <v>4010</v>
      </c>
      <c r="D322" s="10" t="s">
        <v>58</v>
      </c>
      <c r="E322" s="59">
        <v>104656</v>
      </c>
      <c r="F322" s="59">
        <v>56030.35</v>
      </c>
      <c r="G322" s="10">
        <f>ROUND(((F322*100)/E322),2)</f>
        <v>53.54</v>
      </c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</row>
    <row r="323" spans="1:120" s="10" customFormat="1" ht="12.75">
      <c r="A323" s="15"/>
      <c r="B323" s="15"/>
      <c r="C323" s="15">
        <v>4110</v>
      </c>
      <c r="D323" s="10" t="s">
        <v>59</v>
      </c>
      <c r="E323" s="59">
        <v>22282</v>
      </c>
      <c r="F323" s="59">
        <v>10406.35</v>
      </c>
      <c r="G323" s="10">
        <f>ROUND(((F323*100)/E323),2)</f>
        <v>46.7</v>
      </c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</row>
    <row r="324" spans="1:120" s="10" customFormat="1" ht="12.75">
      <c r="A324" s="15"/>
      <c r="B324" s="15"/>
      <c r="C324" s="15">
        <v>4120</v>
      </c>
      <c r="D324" s="10" t="s">
        <v>50</v>
      </c>
      <c r="E324" s="59">
        <v>3168</v>
      </c>
      <c r="F324" s="59">
        <v>1603.07</v>
      </c>
      <c r="G324" s="10">
        <f>ROUND(((F324*100)/E324),2)</f>
        <v>50.6</v>
      </c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</row>
    <row r="325" spans="1:120" s="10" customFormat="1" ht="12.75">
      <c r="A325" s="15"/>
      <c r="B325" s="15"/>
      <c r="C325" s="15">
        <v>4040</v>
      </c>
      <c r="D325" s="10" t="s">
        <v>48</v>
      </c>
      <c r="E325" s="59">
        <v>24664</v>
      </c>
      <c r="F325" s="59">
        <v>24664</v>
      </c>
      <c r="G325" s="10">
        <f>ROUND(((F325*100)/E325),2)</f>
        <v>100</v>
      </c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</row>
    <row r="326" spans="1:120" s="10" customFormat="1" ht="12.75">
      <c r="A326" s="15"/>
      <c r="B326" s="15"/>
      <c r="C326" s="15"/>
      <c r="E326" s="59"/>
      <c r="F326" s="59"/>
      <c r="G326" s="2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</row>
    <row r="327" spans="1:120" s="16" customFormat="1" ht="15" customHeight="1">
      <c r="A327" s="38">
        <v>751</v>
      </c>
      <c r="B327" s="38"/>
      <c r="C327" s="38"/>
      <c r="D327" s="39" t="s">
        <v>116</v>
      </c>
      <c r="E327" s="61">
        <v>4222</v>
      </c>
      <c r="F327" s="61">
        <v>1056</v>
      </c>
      <c r="G327" s="51">
        <f>ROUND(((F327*100)/E327),2)</f>
        <v>25.01</v>
      </c>
      <c r="H327" s="5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</row>
    <row r="328" spans="1:120" s="10" customFormat="1" ht="12.75">
      <c r="A328" s="15"/>
      <c r="B328" s="15"/>
      <c r="C328" s="15"/>
      <c r="E328" s="59"/>
      <c r="F328" s="59"/>
      <c r="G328" s="2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</row>
    <row r="329" spans="1:120" s="12" customFormat="1" ht="13.5" customHeight="1">
      <c r="A329" s="11"/>
      <c r="B329" s="11">
        <v>75101</v>
      </c>
      <c r="C329" s="11"/>
      <c r="D329" s="12" t="s">
        <v>117</v>
      </c>
      <c r="E329" s="62">
        <f>SUM(E330:E333)</f>
        <v>4222</v>
      </c>
      <c r="F329" s="62">
        <f>SUM(F330:F333)</f>
        <v>1056</v>
      </c>
      <c r="G329" s="12">
        <f>ROUND(((F329*100)/E329),2)</f>
        <v>25.01</v>
      </c>
      <c r="H329" s="5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</row>
    <row r="330" spans="1:120" s="10" customFormat="1" ht="12.75">
      <c r="A330" s="15"/>
      <c r="B330" s="15"/>
      <c r="C330" s="15">
        <v>4010</v>
      </c>
      <c r="D330" s="10" t="s">
        <v>118</v>
      </c>
      <c r="E330" s="59">
        <v>3527</v>
      </c>
      <c r="F330" s="59">
        <v>882.4</v>
      </c>
      <c r="G330" s="10">
        <f>ROUND(((F330*100)/E330),2)</f>
        <v>25.02</v>
      </c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</row>
    <row r="331" spans="1:120" s="10" customFormat="1" ht="12.75">
      <c r="A331" s="15"/>
      <c r="B331" s="15"/>
      <c r="C331" s="15">
        <v>4110</v>
      </c>
      <c r="D331" s="10" t="s">
        <v>119</v>
      </c>
      <c r="E331" s="59">
        <v>608</v>
      </c>
      <c r="F331" s="59">
        <v>152</v>
      </c>
      <c r="G331" s="10">
        <f>ROUND(((F331*100)/E331),2)</f>
        <v>25</v>
      </c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</row>
    <row r="332" spans="1:120" s="10" customFormat="1" ht="12.75">
      <c r="A332" s="15"/>
      <c r="B332" s="15"/>
      <c r="C332" s="15">
        <v>4120</v>
      </c>
      <c r="D332" s="10" t="s">
        <v>100</v>
      </c>
      <c r="E332" s="59">
        <v>87</v>
      </c>
      <c r="F332" s="59">
        <v>21.6</v>
      </c>
      <c r="G332" s="10">
        <f>ROUND(((F332*100)/E332),2)</f>
        <v>24.83</v>
      </c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</row>
    <row r="333" spans="1:120" s="10" customFormat="1" ht="12.75">
      <c r="A333" s="15"/>
      <c r="B333" s="15"/>
      <c r="C333" s="15"/>
      <c r="E333" s="59"/>
      <c r="F333" s="59"/>
      <c r="G333" s="2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</row>
    <row r="334" spans="1:120" s="10" customFormat="1" ht="15" customHeight="1">
      <c r="A334" s="38">
        <v>852</v>
      </c>
      <c r="B334" s="38"/>
      <c r="C334" s="38"/>
      <c r="D334" s="39" t="s">
        <v>84</v>
      </c>
      <c r="E334" s="61">
        <f>E336+E339+E342+E346+E356+E363+E376</f>
        <v>1452770</v>
      </c>
      <c r="F334" s="61">
        <f>F336+F339+F342+F346+F356+F363</f>
        <v>339498</v>
      </c>
      <c r="G334" s="51">
        <f>ROUND(((F334*100)/E334),2)</f>
        <v>23.37</v>
      </c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</row>
    <row r="335" spans="1:120" s="10" customFormat="1" ht="12.75">
      <c r="A335" s="15"/>
      <c r="B335" s="15"/>
      <c r="C335" s="15"/>
      <c r="E335" s="59"/>
      <c r="F335" s="59"/>
      <c r="G335" s="2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</row>
    <row r="336" spans="1:120" s="12" customFormat="1" ht="13.5" customHeight="1">
      <c r="A336" s="11"/>
      <c r="B336" s="11">
        <v>85213</v>
      </c>
      <c r="C336" s="11"/>
      <c r="D336" s="12" t="s">
        <v>120</v>
      </c>
      <c r="E336" s="62">
        <v>47486</v>
      </c>
      <c r="F336" s="62">
        <v>7426</v>
      </c>
      <c r="G336" s="12">
        <f>ROUND(((F336*100)/E336),2)</f>
        <v>15.64</v>
      </c>
      <c r="H336" s="5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</row>
    <row r="337" spans="1:120" s="10" customFormat="1" ht="12.75">
      <c r="A337" s="15"/>
      <c r="B337" s="15"/>
      <c r="C337" s="15">
        <v>3110</v>
      </c>
      <c r="D337" s="10" t="s">
        <v>121</v>
      </c>
      <c r="E337" s="59">
        <v>47486</v>
      </c>
      <c r="F337" s="59">
        <v>7426</v>
      </c>
      <c r="G337" s="10">
        <f>ROUND(((F337*100)/E337),2)</f>
        <v>15.64</v>
      </c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</row>
    <row r="338" spans="1:120" s="10" customFormat="1" ht="8.25" customHeight="1">
      <c r="A338" s="15"/>
      <c r="B338" s="15"/>
      <c r="C338" s="15"/>
      <c r="E338" s="59"/>
      <c r="F338" s="59"/>
      <c r="G338" s="2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</row>
    <row r="339" spans="1:120" s="12" customFormat="1" ht="13.5" customHeight="1">
      <c r="A339" s="11"/>
      <c r="B339" s="11">
        <v>85214</v>
      </c>
      <c r="C339" s="11"/>
      <c r="D339" s="12" t="s">
        <v>85</v>
      </c>
      <c r="E339" s="62">
        <v>445906</v>
      </c>
      <c r="F339" s="62">
        <v>136247</v>
      </c>
      <c r="G339" s="12">
        <f>ROUND(((F339*100)/E339),2)</f>
        <v>30.56</v>
      </c>
      <c r="H339" s="5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</row>
    <row r="340" spans="1:120" s="10" customFormat="1" ht="12.75">
      <c r="A340" s="15"/>
      <c r="B340" s="15"/>
      <c r="C340" s="15">
        <v>3110</v>
      </c>
      <c r="D340" s="10" t="s">
        <v>122</v>
      </c>
      <c r="E340" s="59">
        <v>445906</v>
      </c>
      <c r="F340" s="59">
        <v>136247</v>
      </c>
      <c r="G340" s="10">
        <f>ROUND(((F340*100)/E340),2)</f>
        <v>30.56</v>
      </c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</row>
    <row r="341" spans="1:120" s="10" customFormat="1" ht="8.25" customHeight="1">
      <c r="A341" s="15"/>
      <c r="B341" s="15"/>
      <c r="C341" s="15"/>
      <c r="E341" s="59"/>
      <c r="F341" s="59"/>
      <c r="G341" s="2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</row>
    <row r="342" spans="1:120" s="12" customFormat="1" ht="14.25">
      <c r="A342" s="11"/>
      <c r="B342" s="11">
        <v>85216</v>
      </c>
      <c r="C342" s="11"/>
      <c r="D342" s="12" t="s">
        <v>123</v>
      </c>
      <c r="E342" s="62">
        <v>180082</v>
      </c>
      <c r="F342" s="62">
        <v>11342</v>
      </c>
      <c r="G342" s="12">
        <f>ROUND(((F342*100)/E342),2)</f>
        <v>6.3</v>
      </c>
      <c r="H342" s="5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</row>
    <row r="343" spans="1:8" ht="12.75">
      <c r="A343" s="15"/>
      <c r="B343" s="15"/>
      <c r="C343" s="15">
        <v>3110</v>
      </c>
      <c r="D343" s="10" t="s">
        <v>86</v>
      </c>
      <c r="E343" s="59">
        <v>180082</v>
      </c>
      <c r="F343" s="59">
        <v>11342</v>
      </c>
      <c r="G343" s="10">
        <f>ROUND(((F343*100)/E343),2)</f>
        <v>6.3</v>
      </c>
      <c r="H343" s="53">
        <v>16</v>
      </c>
    </row>
    <row r="344" spans="1:7" ht="7.5" customHeight="1">
      <c r="A344" s="15"/>
      <c r="B344" s="15"/>
      <c r="C344" s="15"/>
      <c r="D344" s="10"/>
      <c r="E344" s="2"/>
      <c r="F344" s="2"/>
      <c r="G344" s="2"/>
    </row>
    <row r="345" spans="1:8" ht="12.75">
      <c r="A345" s="41">
        <v>1</v>
      </c>
      <c r="B345" s="41">
        <v>2</v>
      </c>
      <c r="C345" s="41">
        <v>3</v>
      </c>
      <c r="D345" s="41">
        <v>4</v>
      </c>
      <c r="E345" s="50" t="s">
        <v>9</v>
      </c>
      <c r="F345" s="50"/>
      <c r="G345" s="50"/>
      <c r="H345" s="4"/>
    </row>
    <row r="346" spans="1:8" s="22" customFormat="1" ht="14.25">
      <c r="A346" s="11"/>
      <c r="B346" s="11">
        <v>85219</v>
      </c>
      <c r="C346" s="11"/>
      <c r="D346" s="12" t="s">
        <v>88</v>
      </c>
      <c r="E346" s="62">
        <f>SUM(E347:E354)</f>
        <v>438912</v>
      </c>
      <c r="F346" s="62">
        <f>SUM(F347:F354)</f>
        <v>122786</v>
      </c>
      <c r="G346" s="12">
        <f aca="true" t="shared" si="12" ref="G346:G354">ROUND(((F346*100)/E346),2)</f>
        <v>27.98</v>
      </c>
      <c r="H346" s="52"/>
    </row>
    <row r="347" spans="1:7" ht="12.75">
      <c r="A347" s="15"/>
      <c r="B347" s="15"/>
      <c r="C347" s="15">
        <v>4010</v>
      </c>
      <c r="D347" s="10" t="s">
        <v>58</v>
      </c>
      <c r="E347" s="59">
        <v>330000</v>
      </c>
      <c r="F347" s="59">
        <v>78500</v>
      </c>
      <c r="G347" s="10">
        <f t="shared" si="12"/>
        <v>23.79</v>
      </c>
    </row>
    <row r="348" spans="1:7" ht="12.75" customHeight="1">
      <c r="A348" s="15"/>
      <c r="B348" s="15"/>
      <c r="C348" s="15">
        <v>4040</v>
      </c>
      <c r="D348" s="10" t="s">
        <v>48</v>
      </c>
      <c r="E348" s="59">
        <v>23700</v>
      </c>
      <c r="F348" s="59">
        <v>23700</v>
      </c>
      <c r="G348" s="10">
        <f t="shared" si="12"/>
        <v>100</v>
      </c>
    </row>
    <row r="349" spans="1:7" ht="12.75">
      <c r="A349" s="15"/>
      <c r="B349" s="15"/>
      <c r="C349" s="15">
        <v>4110</v>
      </c>
      <c r="D349" s="10" t="s">
        <v>124</v>
      </c>
      <c r="E349" s="59">
        <v>62012</v>
      </c>
      <c r="F349" s="59">
        <v>17819</v>
      </c>
      <c r="G349" s="10">
        <f t="shared" si="12"/>
        <v>28.73</v>
      </c>
    </row>
    <row r="350" spans="1:7" ht="12.75">
      <c r="A350" s="15"/>
      <c r="B350" s="15"/>
      <c r="C350" s="15">
        <v>4120</v>
      </c>
      <c r="D350" s="10" t="s">
        <v>50</v>
      </c>
      <c r="E350" s="59">
        <v>7700</v>
      </c>
      <c r="F350" s="59">
        <v>2410</v>
      </c>
      <c r="G350" s="10">
        <f t="shared" si="12"/>
        <v>31.3</v>
      </c>
    </row>
    <row r="351" spans="1:7" ht="12.75">
      <c r="A351" s="15"/>
      <c r="B351" s="15"/>
      <c r="C351" s="15">
        <v>4210</v>
      </c>
      <c r="D351" s="10" t="s">
        <v>72</v>
      </c>
      <c r="E351" s="59">
        <v>2000</v>
      </c>
      <c r="F351" s="59"/>
      <c r="G351" s="10">
        <f t="shared" si="12"/>
        <v>0</v>
      </c>
    </row>
    <row r="352" spans="1:7" ht="12.75">
      <c r="A352" s="15"/>
      <c r="B352" s="15"/>
      <c r="C352" s="15">
        <v>4300</v>
      </c>
      <c r="D352" s="10" t="s">
        <v>96</v>
      </c>
      <c r="E352" s="59">
        <v>500</v>
      </c>
      <c r="F352" s="59"/>
      <c r="G352" s="10">
        <f t="shared" si="12"/>
        <v>0</v>
      </c>
    </row>
    <row r="353" spans="1:7" ht="12.75">
      <c r="A353" s="15"/>
      <c r="B353" s="15"/>
      <c r="C353" s="15">
        <v>4410</v>
      </c>
      <c r="D353" s="10" t="s">
        <v>52</v>
      </c>
      <c r="E353" s="59">
        <v>2000</v>
      </c>
      <c r="F353" s="59">
        <v>357</v>
      </c>
      <c r="G353" s="10">
        <f t="shared" si="12"/>
        <v>17.85</v>
      </c>
    </row>
    <row r="354" spans="1:7" ht="12.75">
      <c r="A354" s="15"/>
      <c r="B354" s="15"/>
      <c r="C354" s="15">
        <v>4440</v>
      </c>
      <c r="D354" s="10" t="s">
        <v>74</v>
      </c>
      <c r="E354" s="59">
        <v>11000</v>
      </c>
      <c r="F354" s="59"/>
      <c r="G354" s="10">
        <f t="shared" si="12"/>
        <v>0</v>
      </c>
    </row>
    <row r="355" spans="1:7" ht="12.75">
      <c r="A355" s="15"/>
      <c r="B355" s="15"/>
      <c r="C355" s="15"/>
      <c r="D355" s="10"/>
      <c r="E355" s="59"/>
      <c r="F355" s="59"/>
      <c r="G355" s="2"/>
    </row>
    <row r="356" spans="1:8" s="22" customFormat="1" ht="13.5" customHeight="1">
      <c r="A356" s="11"/>
      <c r="B356" s="11">
        <v>85228</v>
      </c>
      <c r="C356" s="11"/>
      <c r="D356" s="12" t="s">
        <v>125</v>
      </c>
      <c r="E356" s="62">
        <f>SUM(E357:E362)</f>
        <v>66384</v>
      </c>
      <c r="F356" s="62">
        <f>SUM(F357:F362)</f>
        <v>18518</v>
      </c>
      <c r="G356" s="12">
        <f aca="true" t="shared" si="13" ref="G356:G361">ROUND(((F356*100)/E356),2)</f>
        <v>27.9</v>
      </c>
      <c r="H356" s="52"/>
    </row>
    <row r="357" spans="1:7" ht="12.75">
      <c r="A357" s="15"/>
      <c r="B357" s="15"/>
      <c r="C357" s="15">
        <v>4010</v>
      </c>
      <c r="D357" s="10" t="s">
        <v>58</v>
      </c>
      <c r="E357" s="59">
        <v>50000</v>
      </c>
      <c r="F357" s="59">
        <v>11310</v>
      </c>
      <c r="G357" s="10">
        <f t="shared" si="13"/>
        <v>22.62</v>
      </c>
    </row>
    <row r="358" spans="1:7" ht="12.75">
      <c r="A358" s="15"/>
      <c r="B358" s="15"/>
      <c r="C358" s="15">
        <v>4040</v>
      </c>
      <c r="D358" s="10" t="s">
        <v>48</v>
      </c>
      <c r="E358" s="59">
        <v>4100</v>
      </c>
      <c r="F358" s="59">
        <v>4100</v>
      </c>
      <c r="G358" s="10">
        <f t="shared" si="13"/>
        <v>100</v>
      </c>
    </row>
    <row r="359" spans="1:7" ht="12.75">
      <c r="A359" s="15"/>
      <c r="B359" s="15"/>
      <c r="C359" s="15">
        <v>4110</v>
      </c>
      <c r="D359" s="10" t="s">
        <v>126</v>
      </c>
      <c r="E359" s="59">
        <v>9500</v>
      </c>
      <c r="F359" s="59">
        <v>2731</v>
      </c>
      <c r="G359" s="10">
        <f t="shared" si="13"/>
        <v>28.75</v>
      </c>
    </row>
    <row r="360" spans="1:7" ht="12.75">
      <c r="A360" s="15"/>
      <c r="B360" s="15"/>
      <c r="C360" s="15">
        <v>4120</v>
      </c>
      <c r="D360" s="10" t="s">
        <v>50</v>
      </c>
      <c r="E360" s="59">
        <v>1000</v>
      </c>
      <c r="F360" s="59">
        <v>377</v>
      </c>
      <c r="G360" s="10">
        <f t="shared" si="13"/>
        <v>37.7</v>
      </c>
    </row>
    <row r="361" spans="1:7" ht="12.75">
      <c r="A361" s="15"/>
      <c r="B361" s="15"/>
      <c r="C361" s="15">
        <v>4440</v>
      </c>
      <c r="D361" s="10" t="s">
        <v>74</v>
      </c>
      <c r="E361" s="59">
        <v>1784</v>
      </c>
      <c r="F361" s="59"/>
      <c r="G361" s="10">
        <f t="shared" si="13"/>
        <v>0</v>
      </c>
    </row>
    <row r="362" spans="1:7" ht="12.75">
      <c r="A362" s="15"/>
      <c r="B362" s="15"/>
      <c r="C362" s="15"/>
      <c r="D362" s="10"/>
      <c r="E362" s="59"/>
      <c r="F362" s="59"/>
      <c r="G362" s="2"/>
    </row>
    <row r="363" spans="1:8" s="22" customFormat="1" ht="13.5" customHeight="1">
      <c r="A363" s="11"/>
      <c r="B363" s="11">
        <v>85203</v>
      </c>
      <c r="C363" s="11"/>
      <c r="D363" s="12" t="s">
        <v>127</v>
      </c>
      <c r="E363" s="62">
        <f>SUM(E364:E374)</f>
        <v>270000</v>
      </c>
      <c r="F363" s="62">
        <f>SUM(F364:F374)</f>
        <v>43179</v>
      </c>
      <c r="G363" s="12">
        <f aca="true" t="shared" si="14" ref="G363:G373">ROUND(((F363*100)/E363),2)</f>
        <v>15.99</v>
      </c>
      <c r="H363" s="52"/>
    </row>
    <row r="364" spans="1:7" ht="12.75">
      <c r="A364" s="15"/>
      <c r="B364" s="15"/>
      <c r="C364" s="15">
        <v>4010</v>
      </c>
      <c r="D364" s="10" t="s">
        <v>58</v>
      </c>
      <c r="E364" s="59">
        <v>195000</v>
      </c>
      <c r="F364" s="59">
        <v>25719</v>
      </c>
      <c r="G364" s="10">
        <f t="shared" si="14"/>
        <v>13.19</v>
      </c>
    </row>
    <row r="365" spans="1:7" ht="12.75">
      <c r="A365" s="15"/>
      <c r="B365" s="15"/>
      <c r="C365" s="15">
        <v>4210</v>
      </c>
      <c r="D365" s="10" t="s">
        <v>72</v>
      </c>
      <c r="E365" s="59">
        <v>4000</v>
      </c>
      <c r="F365" s="59">
        <v>3131</v>
      </c>
      <c r="G365" s="10">
        <f t="shared" si="14"/>
        <v>78.28</v>
      </c>
    </row>
    <row r="366" spans="1:7" ht="12.75">
      <c r="A366" s="15"/>
      <c r="B366" s="15"/>
      <c r="C366" s="15">
        <v>4110</v>
      </c>
      <c r="D366" s="10" t="s">
        <v>126</v>
      </c>
      <c r="E366" s="59">
        <v>33000</v>
      </c>
      <c r="F366" s="59">
        <v>4560</v>
      </c>
      <c r="G366" s="10">
        <f t="shared" si="14"/>
        <v>13.82</v>
      </c>
    </row>
    <row r="367" spans="1:7" ht="12.75">
      <c r="A367" s="15"/>
      <c r="B367" s="15"/>
      <c r="C367" s="15">
        <v>4120</v>
      </c>
      <c r="D367" s="10" t="s">
        <v>50</v>
      </c>
      <c r="E367" s="59">
        <v>4500</v>
      </c>
      <c r="F367" s="59">
        <v>630</v>
      </c>
      <c r="G367" s="10">
        <f t="shared" si="14"/>
        <v>14</v>
      </c>
    </row>
    <row r="368" spans="1:7" ht="12.75">
      <c r="A368" s="15"/>
      <c r="B368" s="15"/>
      <c r="C368" s="15">
        <v>4270</v>
      </c>
      <c r="D368" s="10" t="s">
        <v>23</v>
      </c>
      <c r="E368" s="59">
        <v>1000</v>
      </c>
      <c r="F368" s="59">
        <v>7</v>
      </c>
      <c r="G368" s="10">
        <f t="shared" si="14"/>
        <v>0.7</v>
      </c>
    </row>
    <row r="369" spans="1:7" ht="12.75">
      <c r="A369" s="15"/>
      <c r="B369" s="15"/>
      <c r="C369" s="15">
        <v>4220</v>
      </c>
      <c r="D369" s="10" t="s">
        <v>128</v>
      </c>
      <c r="E369" s="59">
        <v>4000</v>
      </c>
      <c r="F369" s="59">
        <v>1867</v>
      </c>
      <c r="G369" s="10">
        <f t="shared" si="14"/>
        <v>46.68</v>
      </c>
    </row>
    <row r="370" spans="1:7" ht="12.75">
      <c r="A370" s="15"/>
      <c r="B370" s="15"/>
      <c r="C370" s="15">
        <v>4260</v>
      </c>
      <c r="D370" s="10" t="s">
        <v>51</v>
      </c>
      <c r="E370" s="59">
        <v>18825</v>
      </c>
      <c r="F370" s="59">
        <v>4616</v>
      </c>
      <c r="G370" s="10">
        <f t="shared" si="14"/>
        <v>24.52</v>
      </c>
    </row>
    <row r="371" spans="1:7" ht="12.75">
      <c r="A371" s="15"/>
      <c r="B371" s="15"/>
      <c r="C371" s="15">
        <v>4300</v>
      </c>
      <c r="D371" s="10" t="s">
        <v>22</v>
      </c>
      <c r="E371" s="59">
        <v>2900</v>
      </c>
      <c r="F371" s="59">
        <v>891</v>
      </c>
      <c r="G371" s="10">
        <f t="shared" si="14"/>
        <v>30.72</v>
      </c>
    </row>
    <row r="372" spans="1:7" ht="12.75">
      <c r="A372" s="15"/>
      <c r="B372" s="15"/>
      <c r="C372" s="15">
        <v>3030</v>
      </c>
      <c r="D372" s="10" t="s">
        <v>129</v>
      </c>
      <c r="E372" s="59">
        <v>1000</v>
      </c>
      <c r="F372" s="59">
        <v>200</v>
      </c>
      <c r="G372" s="10">
        <f t="shared" si="14"/>
        <v>20</v>
      </c>
    </row>
    <row r="373" spans="1:7" ht="12.75">
      <c r="A373" s="15"/>
      <c r="B373" s="15"/>
      <c r="C373" s="15">
        <v>4430</v>
      </c>
      <c r="D373" s="10" t="s">
        <v>90</v>
      </c>
      <c r="E373" s="59">
        <v>1600</v>
      </c>
      <c r="F373" s="59">
        <v>1558</v>
      </c>
      <c r="G373" s="10">
        <f t="shared" si="14"/>
        <v>97.38</v>
      </c>
    </row>
    <row r="374" spans="1:7" ht="12.75">
      <c r="A374" s="15"/>
      <c r="B374" s="15"/>
      <c r="C374" s="15">
        <v>4440</v>
      </c>
      <c r="D374" s="10" t="s">
        <v>81</v>
      </c>
      <c r="E374" s="59">
        <v>4175</v>
      </c>
      <c r="F374" s="59"/>
      <c r="G374" s="10"/>
    </row>
    <row r="375" spans="1:7" ht="12.75">
      <c r="A375" s="15"/>
      <c r="B375" s="15"/>
      <c r="C375" s="15"/>
      <c r="D375" s="10"/>
      <c r="E375" s="59"/>
      <c r="F375" s="59"/>
      <c r="G375" s="2"/>
    </row>
    <row r="376" spans="1:8" s="22" customFormat="1" ht="13.5" customHeight="1">
      <c r="A376" s="11"/>
      <c r="B376" s="11">
        <v>85212</v>
      </c>
      <c r="C376" s="11"/>
      <c r="D376" s="12" t="s">
        <v>130</v>
      </c>
      <c r="E376" s="62">
        <v>4000</v>
      </c>
      <c r="F376" s="62"/>
      <c r="G376" s="12"/>
      <c r="H376" s="52"/>
    </row>
    <row r="377" spans="1:7" ht="12.75">
      <c r="A377" s="15"/>
      <c r="B377" s="15"/>
      <c r="C377" s="15">
        <v>6060</v>
      </c>
      <c r="D377" s="10" t="s">
        <v>33</v>
      </c>
      <c r="E377" s="59">
        <v>4000</v>
      </c>
      <c r="F377" s="59"/>
      <c r="G377" s="2"/>
    </row>
    <row r="378" spans="1:7" ht="12.75">
      <c r="A378" s="44"/>
      <c r="B378" s="44"/>
      <c r="C378" s="44"/>
      <c r="D378" s="45"/>
      <c r="E378" s="46"/>
      <c r="F378" s="46"/>
      <c r="G378" s="46"/>
    </row>
    <row r="379" spans="5:7" ht="12.75">
      <c r="E379" s="4"/>
      <c r="F379" s="4"/>
      <c r="G379" s="4"/>
    </row>
    <row r="380" spans="5:7" ht="12.75">
      <c r="E380" s="4"/>
      <c r="F380" s="4"/>
      <c r="G380" s="4"/>
    </row>
    <row r="381" spans="5:7" ht="12.75">
      <c r="E381" s="4"/>
      <c r="F381" s="57" t="s">
        <v>131</v>
      </c>
      <c r="G381" s="4"/>
    </row>
    <row r="382" spans="5:7" ht="12.75">
      <c r="E382" s="4"/>
      <c r="F382" s="57" t="s">
        <v>132</v>
      </c>
      <c r="G382" s="4"/>
    </row>
    <row r="383" spans="5:7" ht="12.75">
      <c r="E383" s="4"/>
      <c r="F383" s="4"/>
      <c r="G383" s="4"/>
    </row>
    <row r="384" spans="5:7" ht="12.75">
      <c r="E384" s="4"/>
      <c r="F384" s="4"/>
      <c r="G384" s="4"/>
    </row>
    <row r="385" spans="5:7" ht="12.75">
      <c r="E385" s="4"/>
      <c r="F385" s="4"/>
      <c r="G385" s="4"/>
    </row>
    <row r="386" spans="5:7" ht="12.75">
      <c r="E386" s="4"/>
      <c r="F386" s="4"/>
      <c r="G386" s="4"/>
    </row>
    <row r="387" spans="5:7" ht="12.75">
      <c r="E387" s="4"/>
      <c r="F387" s="4"/>
      <c r="G387" s="4"/>
    </row>
    <row r="388" spans="5:7" ht="12.75">
      <c r="E388" s="4"/>
      <c r="F388" s="4"/>
      <c r="G388" s="4"/>
    </row>
    <row r="389" spans="5:7" ht="12.75">
      <c r="E389" s="4"/>
      <c r="F389" s="4"/>
      <c r="G389" s="4"/>
    </row>
    <row r="390" spans="5:7" ht="12.75">
      <c r="E390" s="4"/>
      <c r="F390" s="4"/>
      <c r="G390" s="4"/>
    </row>
    <row r="391" spans="5:7" ht="12.75">
      <c r="E391" s="4"/>
      <c r="F391" s="4"/>
      <c r="G391" s="4"/>
    </row>
    <row r="392" spans="5:7" ht="12.75">
      <c r="E392" s="4"/>
      <c r="F392" s="4"/>
      <c r="G392" s="4"/>
    </row>
    <row r="393" spans="5:7" ht="12.75">
      <c r="E393" s="4"/>
      <c r="F393" s="4"/>
      <c r="G393" s="4"/>
    </row>
    <row r="394" spans="5:7" ht="12.75">
      <c r="E394" s="4"/>
      <c r="F394" s="4"/>
      <c r="G394" s="4"/>
    </row>
    <row r="395" spans="5:7" ht="12.75">
      <c r="E395" s="4"/>
      <c r="F395" s="4"/>
      <c r="G395" s="4"/>
    </row>
    <row r="396" spans="5:7" ht="12.75">
      <c r="E396" s="4"/>
      <c r="F396" s="4"/>
      <c r="G396" s="4"/>
    </row>
    <row r="397" spans="5:7" ht="12.75">
      <c r="E397" s="4"/>
      <c r="F397" s="4"/>
      <c r="G397" s="4"/>
    </row>
    <row r="398" spans="5:7" ht="12.75">
      <c r="E398" s="4"/>
      <c r="F398" s="4"/>
      <c r="G398" s="4"/>
    </row>
    <row r="399" spans="5:7" ht="12.75">
      <c r="E399" s="4"/>
      <c r="F399" s="4"/>
      <c r="G399" s="4"/>
    </row>
    <row r="400" spans="5:7" ht="12.75">
      <c r="E400" s="4"/>
      <c r="F400" s="4"/>
      <c r="G400" s="4"/>
    </row>
    <row r="401" spans="5:7" ht="12.75">
      <c r="E401" s="4"/>
      <c r="F401" s="4"/>
      <c r="G401" s="4"/>
    </row>
    <row r="402" spans="5:7" ht="12.75">
      <c r="E402" s="4"/>
      <c r="F402" s="4"/>
      <c r="G402" s="4"/>
    </row>
    <row r="403" spans="5:7" ht="12.75">
      <c r="E403" s="4"/>
      <c r="F403" s="4"/>
      <c r="G403" s="4"/>
    </row>
    <row r="404" spans="5:7" ht="12.75">
      <c r="E404" s="4"/>
      <c r="F404" s="4"/>
      <c r="G404" s="4"/>
    </row>
    <row r="405" spans="5:7" ht="12.75">
      <c r="E405" s="4"/>
      <c r="F405" s="4"/>
      <c r="G405" s="4"/>
    </row>
    <row r="406" spans="5:7" ht="12.75">
      <c r="E406" s="4"/>
      <c r="F406" s="4"/>
      <c r="G406" s="4"/>
    </row>
    <row r="407" spans="5:8" ht="12.75">
      <c r="E407" s="4"/>
      <c r="F407" s="4"/>
      <c r="G407" s="4"/>
      <c r="H407" s="53">
        <v>17</v>
      </c>
    </row>
    <row r="408" spans="5:7" ht="12.75">
      <c r="E408" s="4"/>
      <c r="F408" s="4"/>
      <c r="G408" s="4"/>
    </row>
    <row r="409" spans="5:7" ht="12.75">
      <c r="E409" s="4"/>
      <c r="F409" s="4"/>
      <c r="G409" s="4"/>
    </row>
    <row r="410" spans="5:7" ht="12.75">
      <c r="E410" s="4"/>
      <c r="F410" s="4"/>
      <c r="G410" s="4"/>
    </row>
    <row r="411" spans="5:7" ht="12.75">
      <c r="E411" s="4"/>
      <c r="F411" s="4"/>
      <c r="G411" s="4"/>
    </row>
    <row r="412" spans="5:7" ht="12.75">
      <c r="E412" s="4"/>
      <c r="F412" s="4"/>
      <c r="G412" s="4"/>
    </row>
    <row r="413" spans="5:7" ht="12.75">
      <c r="E413" s="4"/>
      <c r="F413" s="4"/>
      <c r="G413" s="4"/>
    </row>
    <row r="414" spans="5:7" ht="12.75">
      <c r="E414" s="4"/>
      <c r="F414" s="4"/>
      <c r="G414" s="4"/>
    </row>
    <row r="415" spans="5:7" ht="12.75">
      <c r="E415" s="4"/>
      <c r="F415" s="4"/>
      <c r="G415" s="4"/>
    </row>
    <row r="416" spans="5:7" ht="12.75">
      <c r="E416" s="4"/>
      <c r="F416" s="4"/>
      <c r="G416" s="4"/>
    </row>
    <row r="417" spans="5:7" ht="12.75">
      <c r="E417" s="4"/>
      <c r="F417" s="4"/>
      <c r="G417" s="4"/>
    </row>
    <row r="418" spans="5:7" ht="12.75">
      <c r="E418" s="4"/>
      <c r="F418" s="4"/>
      <c r="G418" s="4"/>
    </row>
    <row r="419" spans="5:7" ht="12.75">
      <c r="E419" s="4"/>
      <c r="F419" s="4"/>
      <c r="G419" s="4"/>
    </row>
    <row r="420" spans="5:7" ht="12.75">
      <c r="E420" s="4"/>
      <c r="F420" s="4"/>
      <c r="G420" s="4"/>
    </row>
    <row r="421" spans="5:7" ht="12.75">
      <c r="E421" s="4"/>
      <c r="F421" s="4"/>
      <c r="G421" s="4"/>
    </row>
    <row r="422" spans="5:7" ht="12.75">
      <c r="E422" s="4"/>
      <c r="F422" s="4"/>
      <c r="G422" s="4"/>
    </row>
    <row r="423" spans="5:7" ht="12.75">
      <c r="E423" s="4"/>
      <c r="F423" s="4"/>
      <c r="G423" s="4"/>
    </row>
    <row r="424" spans="5:7" ht="12.75">
      <c r="E424" s="4"/>
      <c r="F424" s="4"/>
      <c r="G424" s="4"/>
    </row>
    <row r="425" spans="5:7" ht="12.75">
      <c r="E425" s="4"/>
      <c r="F425" s="4"/>
      <c r="G425" s="4"/>
    </row>
    <row r="426" spans="5:7" ht="12.75">
      <c r="E426" s="4"/>
      <c r="F426" s="4"/>
      <c r="G426" s="4"/>
    </row>
    <row r="427" spans="5:7" ht="12.75">
      <c r="E427" s="4"/>
      <c r="F427" s="4"/>
      <c r="G427" s="4"/>
    </row>
    <row r="428" spans="5:7" ht="12.75">
      <c r="E428" s="4"/>
      <c r="F428" s="4"/>
      <c r="G428" s="4"/>
    </row>
    <row r="429" spans="5:7" ht="12.75">
      <c r="E429" s="4"/>
      <c r="F429" s="4"/>
      <c r="G429" s="4"/>
    </row>
    <row r="430" spans="5:7" ht="12.75">
      <c r="E430" s="4"/>
      <c r="F430" s="4"/>
      <c r="G430" s="4"/>
    </row>
    <row r="431" spans="5:7" ht="12.75">
      <c r="E431" s="4"/>
      <c r="F431" s="4"/>
      <c r="G431" s="4"/>
    </row>
    <row r="432" spans="5:7" ht="12.75">
      <c r="E432" s="4"/>
      <c r="F432" s="4"/>
      <c r="G432" s="4"/>
    </row>
    <row r="433" spans="5:7" ht="12.75">
      <c r="E433" s="4"/>
      <c r="F433" s="4"/>
      <c r="G433" s="4"/>
    </row>
    <row r="434" spans="5:7" ht="12.75">
      <c r="E434" s="4"/>
      <c r="F434" s="4"/>
      <c r="G434" s="4"/>
    </row>
    <row r="435" spans="5:7" ht="12.75">
      <c r="E435" s="4"/>
      <c r="F435" s="4"/>
      <c r="G435" s="4"/>
    </row>
    <row r="436" spans="5:7" ht="12.75">
      <c r="E436" s="4"/>
      <c r="F436" s="4"/>
      <c r="G436" s="4"/>
    </row>
    <row r="437" spans="5:7" ht="12.75">
      <c r="E437" s="4"/>
      <c r="F437" s="4"/>
      <c r="G437" s="4"/>
    </row>
    <row r="438" spans="5:7" ht="12.75">
      <c r="E438" s="4"/>
      <c r="F438" s="4"/>
      <c r="G438" s="4"/>
    </row>
  </sheetData>
  <printOptions/>
  <pageMargins left="0" right="0" top="0" bottom="0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