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00" windowHeight="6945" tabRatio="612" activeTab="0"/>
  </bookViews>
  <sheets>
    <sheet name="przepływy" sheetId="1" r:id="rId1"/>
    <sheet name="poręczenia" sheetId="2" r:id="rId2"/>
  </sheets>
  <definedNames/>
  <calcPr fullCalcOnLoad="1"/>
</workbook>
</file>

<file path=xl/sharedStrings.xml><?xml version="1.0" encoding="utf-8"?>
<sst xmlns="http://schemas.openxmlformats.org/spreadsheetml/2006/main" count="288" uniqueCount="118">
  <si>
    <t>Lp.</t>
  </si>
  <si>
    <t>Wyszczególnienie</t>
  </si>
  <si>
    <t>WYKONANIE</t>
  </si>
  <si>
    <t>P R O G N O Z A</t>
  </si>
  <si>
    <t>I.</t>
  </si>
  <si>
    <t>II.</t>
  </si>
  <si>
    <t>Ogółem wydatki budżetu</t>
  </si>
  <si>
    <t>III.</t>
  </si>
  <si>
    <t>IV.</t>
  </si>
  <si>
    <t>1.</t>
  </si>
  <si>
    <t>Dochody własne</t>
  </si>
  <si>
    <t>2.</t>
  </si>
  <si>
    <t>3.</t>
  </si>
  <si>
    <t>w tym:</t>
  </si>
  <si>
    <t>1)</t>
  </si>
  <si>
    <t>2)</t>
  </si>
  <si>
    <t>nadwyżka budżetowa z lat ubiegłych</t>
  </si>
  <si>
    <t>3)</t>
  </si>
  <si>
    <t>4)</t>
  </si>
  <si>
    <t>wolne środki</t>
  </si>
  <si>
    <t>Wynik finansowy                            (na koniec roku)                                      (I - II)</t>
  </si>
  <si>
    <t>5)</t>
  </si>
  <si>
    <t>prywatyzacja majątku</t>
  </si>
  <si>
    <t>wykup papierów wartościowych</t>
  </si>
  <si>
    <t>Finansowanie</t>
  </si>
  <si>
    <t>6)</t>
  </si>
  <si>
    <t>obligacje j.s.t.</t>
  </si>
  <si>
    <t>Rozchody</t>
  </si>
  <si>
    <t>lokaty w bankach</t>
  </si>
  <si>
    <t>wykup obligacji samorządowych</t>
  </si>
  <si>
    <t>IV.2</t>
  </si>
  <si>
    <t>IV.1</t>
  </si>
  <si>
    <t xml:space="preserve">Łączna kwota poręczenia       (4+5) </t>
  </si>
  <si>
    <t>Zadłużenie spłacone przez dłużnika na dzień złożenia wniosku</t>
  </si>
  <si>
    <t>Poręczone zadłużenie pozostałe do spłaty na dzień złożenia wniosku</t>
  </si>
  <si>
    <t>Kwota wydatków planowana w budżecie z tytułu udzielonych poręczeń i gwarancji *</t>
  </si>
  <si>
    <t>Ogółem udzielone poręczenia i gwarancje</t>
  </si>
  <si>
    <t>* Zaplanowane w budżecie wydatki z tytułu poręczeń muszą odpowiadać zakresowi faktycznej odpowiedzialności poręczyciela za zobowiązanie dłużnika wynikające z umowy poręczenia lub z deklaracji wekslowej.</t>
  </si>
  <si>
    <t>Poręczenie dla:                  Data udzielenia poręczenia</t>
  </si>
  <si>
    <t>Ogółem dochody budżetu (1+2+3)</t>
  </si>
  <si>
    <t>2003 stan na 31.12</t>
  </si>
  <si>
    <t>Prognoza</t>
  </si>
  <si>
    <t>2004 stan na 31.12</t>
  </si>
  <si>
    <t>7)</t>
  </si>
  <si>
    <t>spłaty pożyczek udzielonych</t>
  </si>
  <si>
    <t>papiery wartościowe</t>
  </si>
  <si>
    <t>inne cele</t>
  </si>
  <si>
    <t>spłaty zaciągniętych pożyczek i kredytów</t>
  </si>
  <si>
    <t>EZGDK Klimontów</t>
  </si>
  <si>
    <t>SORH S-rz</t>
  </si>
  <si>
    <t>Maksymalna kwota poręczeń do udzielenia których upoważniony jest w roku budżetowym organ wykonawczy 0,00 zł w tym udzielono poręczeń 0,00 zł</t>
  </si>
  <si>
    <t>Subwencje</t>
  </si>
  <si>
    <t>Dotacje</t>
  </si>
  <si>
    <t>wydatki biezące</t>
  </si>
  <si>
    <t>wydatki majatkowe</t>
  </si>
  <si>
    <t>kredyty i pożyczki długoterminowe</t>
  </si>
  <si>
    <t>Przychody :</t>
  </si>
  <si>
    <t>V</t>
  </si>
  <si>
    <t>Dług na koniec roku :</t>
  </si>
  <si>
    <t>Zaciągniete kredyty i pożyczki</t>
  </si>
  <si>
    <t>Wyemitowane papiery wartościowe</t>
  </si>
  <si>
    <t>Wyemitowane obligacje samorządowe</t>
  </si>
  <si>
    <t>Przejęte depozyty</t>
  </si>
  <si>
    <t>Wymagalne zobowiązania z tytułu udzielonych poręczeń</t>
  </si>
  <si>
    <t>VI</t>
  </si>
  <si>
    <t>VII</t>
  </si>
  <si>
    <t>Zadłużenie w ciągu roku :</t>
  </si>
  <si>
    <t>Wykup papierów wartościowych</t>
  </si>
  <si>
    <t>Potencjalne spłaty z tytułu udzielonych poręczeń</t>
  </si>
  <si>
    <t>VIII</t>
  </si>
  <si>
    <t>spłaty kredytów wraz z odsetkami</t>
  </si>
  <si>
    <t xml:space="preserve">w tym </t>
  </si>
  <si>
    <t>na realizację programów i projektów realizowanych z udziałem środków pochodzących z funduszy strukturalnych i Funduszu Spójności UE</t>
  </si>
  <si>
    <t>Inne zródła ( wolne środki )</t>
  </si>
  <si>
    <t>8)</t>
  </si>
  <si>
    <t>przychody z lokat</t>
  </si>
  <si>
    <t>w tym :</t>
  </si>
  <si>
    <t>udzielone pożyczki</t>
  </si>
  <si>
    <t>Wskaznik długu bez UE art.. 114 ust.3</t>
  </si>
  <si>
    <t>Wykup obligacji samorządowych</t>
  </si>
  <si>
    <t>Wskaznik zadłużenia - art. 113 ust.3 bez UE</t>
  </si>
  <si>
    <t>Wsk. zadłużenia do doch. własnych bez UE</t>
  </si>
  <si>
    <t>A.</t>
  </si>
  <si>
    <t>B.</t>
  </si>
  <si>
    <t>C.</t>
  </si>
  <si>
    <t>D.</t>
  </si>
  <si>
    <t>D1</t>
  </si>
  <si>
    <t>D2</t>
  </si>
  <si>
    <t>E1</t>
  </si>
  <si>
    <t>E2</t>
  </si>
  <si>
    <t>Wskaznik długu - art. 114 ust 1 ( E1 / A)%</t>
  </si>
  <si>
    <t>Wsk. długu do dochodów własnych (E1/A1)%</t>
  </si>
  <si>
    <t xml:space="preserve">Wsk. długu bez UE do dochodów własnych </t>
  </si>
  <si>
    <t>Wskaznik zadłużenia - art. 113 ust.1 (E2/A)%</t>
  </si>
  <si>
    <t>Wsk. zadłużenia do doch. własnych ( E2/A1)%</t>
  </si>
  <si>
    <t>na realizację programów i projektów realizowanych z udziałem środków pochodzących z funduszy strukturalnych</t>
  </si>
  <si>
    <t>Wynik finansowy (na koniec roku)  (I - II)</t>
  </si>
  <si>
    <t>5.</t>
  </si>
  <si>
    <t>.2006</t>
  </si>
  <si>
    <t>.2005</t>
  </si>
  <si>
    <t>.4</t>
  </si>
  <si>
    <t>.2</t>
  </si>
  <si>
    <t>6.</t>
  </si>
  <si>
    <t>7.</t>
  </si>
  <si>
    <t>8.</t>
  </si>
  <si>
    <t>9.</t>
  </si>
  <si>
    <t>10.</t>
  </si>
  <si>
    <t>11.</t>
  </si>
  <si>
    <t>12.</t>
  </si>
  <si>
    <t>13.</t>
  </si>
  <si>
    <t>2007.</t>
  </si>
  <si>
    <t>2008.</t>
  </si>
  <si>
    <t>2009.</t>
  </si>
  <si>
    <t>2010.</t>
  </si>
  <si>
    <t>2011.</t>
  </si>
  <si>
    <t>2012.</t>
  </si>
  <si>
    <t>2013.</t>
  </si>
  <si>
    <t>2014.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</si>
</sst>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14">
    <font>
      <sz val="10"/>
      <name val="Arial CE"/>
      <family val="0"/>
    </font>
    <font>
      <sz val="10"/>
      <name val="Times New Roman CE"/>
      <family val="1"/>
    </font>
    <font>
      <sz val="7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8.5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7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 CE"/>
      <family val="1"/>
    </font>
    <font>
      <b/>
      <sz val="8.5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5" fillId="0" borderId="2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3" fontId="5" fillId="0" borderId="26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 wrapText="1"/>
    </xf>
    <xf numFmtId="3" fontId="5" fillId="0" borderId="25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3" fontId="12" fillId="0" borderId="17" xfId="0" applyNumberFormat="1" applyFont="1" applyBorder="1" applyAlignment="1">
      <alignment vertical="center" wrapText="1"/>
    </xf>
    <xf numFmtId="3" fontId="12" fillId="0" borderId="18" xfId="0" applyNumberFormat="1" applyFont="1" applyBorder="1" applyAlignment="1">
      <alignment vertical="center" wrapText="1"/>
    </xf>
    <xf numFmtId="3" fontId="12" fillId="0" borderId="2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1" fillId="0" borderId="19" xfId="0" applyFont="1" applyBorder="1" applyAlignment="1">
      <alignment vertical="center" wrapText="1"/>
    </xf>
    <xf numFmtId="3" fontId="12" fillId="0" borderId="2" xfId="0" applyNumberFormat="1" applyFont="1" applyBorder="1" applyAlignment="1">
      <alignment vertical="center" wrapText="1"/>
    </xf>
    <xf numFmtId="3" fontId="12" fillId="0" borderId="3" xfId="0" applyNumberFormat="1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3" fontId="12" fillId="0" borderId="34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36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4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showZeros="0" tabSelected="1" workbookViewId="0" topLeftCell="A1">
      <selection activeCell="F3" sqref="F3"/>
    </sheetView>
  </sheetViews>
  <sheetFormatPr defaultColWidth="9.00390625" defaultRowHeight="12.75"/>
  <cols>
    <col min="1" max="1" width="5.25390625" style="11" customWidth="1"/>
    <col min="2" max="2" width="4.00390625" style="2" customWidth="1"/>
    <col min="3" max="3" width="2.25390625" style="1" customWidth="1"/>
    <col min="4" max="4" width="32.00390625" style="1" customWidth="1"/>
    <col min="5" max="9" width="12.75390625" style="1" customWidth="1"/>
    <col min="10" max="10" width="11.125" style="1" customWidth="1"/>
    <col min="11" max="11" width="4.125" style="11" customWidth="1"/>
    <col min="12" max="12" width="2.375" style="1" customWidth="1"/>
    <col min="13" max="13" width="2.25390625" style="1" customWidth="1"/>
    <col min="14" max="14" width="17.00390625" style="1" customWidth="1"/>
    <col min="15" max="18" width="15.75390625" style="1" customWidth="1"/>
    <col min="19" max="20" width="13.75390625" style="1" customWidth="1"/>
    <col min="21" max="16384" width="9.125" style="1" customWidth="1"/>
  </cols>
  <sheetData>
    <row r="1" spans="10:20" ht="16.5" customHeight="1" thickBot="1">
      <c r="J1" s="40"/>
      <c r="T1" s="40"/>
    </row>
    <row r="2" spans="1:20" s="4" customFormat="1" ht="15" customHeight="1" thickTop="1">
      <c r="A2" s="146" t="s">
        <v>0</v>
      </c>
      <c r="B2" s="139" t="s">
        <v>1</v>
      </c>
      <c r="C2" s="139"/>
      <c r="D2" s="139"/>
      <c r="E2" s="139" t="s">
        <v>2</v>
      </c>
      <c r="F2" s="139"/>
      <c r="G2" s="136" t="s">
        <v>3</v>
      </c>
      <c r="H2" s="137"/>
      <c r="I2" s="137"/>
      <c r="J2" s="138"/>
      <c r="K2" s="146" t="s">
        <v>0</v>
      </c>
      <c r="L2" s="139" t="s">
        <v>1</v>
      </c>
      <c r="M2" s="139"/>
      <c r="N2" s="139"/>
      <c r="O2" s="136" t="s">
        <v>41</v>
      </c>
      <c r="P2" s="137"/>
      <c r="Q2" s="137"/>
      <c r="R2" s="137"/>
      <c r="S2" s="137"/>
      <c r="T2" s="138"/>
    </row>
    <row r="3" spans="1:20" s="2" customFormat="1" ht="39.75" customHeight="1">
      <c r="A3" s="147"/>
      <c r="B3" s="140"/>
      <c r="C3" s="140"/>
      <c r="D3" s="140"/>
      <c r="E3" s="6" t="s">
        <v>40</v>
      </c>
      <c r="F3" s="6" t="s">
        <v>42</v>
      </c>
      <c r="G3" s="6">
        <v>2005</v>
      </c>
      <c r="H3" s="6">
        <v>2006</v>
      </c>
      <c r="I3" s="6">
        <v>2007</v>
      </c>
      <c r="J3" s="7">
        <v>2008</v>
      </c>
      <c r="K3" s="147"/>
      <c r="L3" s="140"/>
      <c r="M3" s="140"/>
      <c r="N3" s="140"/>
      <c r="O3" s="6">
        <v>2009</v>
      </c>
      <c r="P3" s="65">
        <v>2010</v>
      </c>
      <c r="Q3" s="65">
        <v>2011</v>
      </c>
      <c r="R3" s="65">
        <v>2012</v>
      </c>
      <c r="S3" s="65">
        <v>2013</v>
      </c>
      <c r="T3" s="7">
        <v>2014</v>
      </c>
    </row>
    <row r="4" spans="1:20" s="3" customFormat="1" ht="12.75" customHeight="1" thickBot="1">
      <c r="A4" s="8">
        <v>0</v>
      </c>
      <c r="B4" s="126">
        <v>1</v>
      </c>
      <c r="C4" s="126"/>
      <c r="D4" s="126"/>
      <c r="E4" s="9">
        <v>2</v>
      </c>
      <c r="F4" s="9">
        <v>3</v>
      </c>
      <c r="G4" s="9">
        <v>4</v>
      </c>
      <c r="H4" s="9">
        <v>5</v>
      </c>
      <c r="I4" s="9">
        <v>6</v>
      </c>
      <c r="J4" s="10">
        <v>7</v>
      </c>
      <c r="K4" s="8">
        <v>0</v>
      </c>
      <c r="L4" s="126">
        <v>1</v>
      </c>
      <c r="M4" s="126"/>
      <c r="N4" s="126"/>
      <c r="O4" s="9">
        <v>8</v>
      </c>
      <c r="P4" s="66">
        <v>9</v>
      </c>
      <c r="Q4" s="66">
        <v>10</v>
      </c>
      <c r="R4" s="66">
        <v>11</v>
      </c>
      <c r="S4" s="66">
        <v>12</v>
      </c>
      <c r="T4" s="10">
        <v>13</v>
      </c>
    </row>
    <row r="5" spans="1:20" s="75" customFormat="1" ht="25.5" customHeight="1" thickTop="1">
      <c r="A5" s="97" t="s">
        <v>4</v>
      </c>
      <c r="B5" s="105" t="s">
        <v>82</v>
      </c>
      <c r="C5" s="148" t="s">
        <v>39</v>
      </c>
      <c r="D5" s="149"/>
      <c r="E5" s="98">
        <f aca="true" t="shared" si="0" ref="E5:J5">SUM(E6:E8)</f>
        <v>44253344</v>
      </c>
      <c r="F5" s="98">
        <f t="shared" si="0"/>
        <v>50933568</v>
      </c>
      <c r="G5" s="98">
        <f t="shared" si="0"/>
        <v>51638894</v>
      </c>
      <c r="H5" s="98">
        <f t="shared" si="0"/>
        <v>62469063</v>
      </c>
      <c r="I5" s="98">
        <f t="shared" si="0"/>
        <v>62400000</v>
      </c>
      <c r="J5" s="95">
        <f t="shared" si="0"/>
        <v>62400000</v>
      </c>
      <c r="K5" s="97" t="s">
        <v>4</v>
      </c>
      <c r="L5" s="93"/>
      <c r="M5" s="148" t="s">
        <v>39</v>
      </c>
      <c r="N5" s="149"/>
      <c r="O5" s="98">
        <f aca="true" t="shared" si="1" ref="O5:T5">SUM(O6:O8)</f>
        <v>62400000</v>
      </c>
      <c r="P5" s="98">
        <f t="shared" si="1"/>
        <v>62400000</v>
      </c>
      <c r="Q5" s="98">
        <f t="shared" si="1"/>
        <v>62400000</v>
      </c>
      <c r="R5" s="98">
        <f t="shared" si="1"/>
        <v>62400000</v>
      </c>
      <c r="S5" s="98">
        <f t="shared" si="1"/>
        <v>62400000</v>
      </c>
      <c r="T5" s="98">
        <f t="shared" si="1"/>
        <v>62400000</v>
      </c>
    </row>
    <row r="6" spans="1:20" s="15" customFormat="1" ht="25.5" customHeight="1">
      <c r="A6" s="5"/>
      <c r="B6" s="106">
        <v>1</v>
      </c>
      <c r="C6" s="134" t="s">
        <v>10</v>
      </c>
      <c r="D6" s="135"/>
      <c r="E6" s="12">
        <v>29535441</v>
      </c>
      <c r="F6" s="12">
        <v>34023954</v>
      </c>
      <c r="G6" s="12">
        <v>35569101</v>
      </c>
      <c r="H6" s="12">
        <v>46080149</v>
      </c>
      <c r="I6" s="12">
        <v>46000000</v>
      </c>
      <c r="J6" s="12">
        <v>46000000</v>
      </c>
      <c r="K6" s="5"/>
      <c r="L6" s="47" t="s">
        <v>9</v>
      </c>
      <c r="M6" s="134" t="s">
        <v>10</v>
      </c>
      <c r="N6" s="135"/>
      <c r="O6" s="12">
        <v>46000000</v>
      </c>
      <c r="P6" s="12">
        <v>46000000</v>
      </c>
      <c r="Q6" s="12">
        <v>46000000</v>
      </c>
      <c r="R6" s="12">
        <v>46000000</v>
      </c>
      <c r="S6" s="12">
        <v>46000000</v>
      </c>
      <c r="T6" s="12">
        <v>46000000</v>
      </c>
    </row>
    <row r="7" spans="1:20" s="15" customFormat="1" ht="32.25" customHeight="1">
      <c r="A7" s="5"/>
      <c r="B7" s="106">
        <v>2</v>
      </c>
      <c r="C7" s="134" t="s">
        <v>51</v>
      </c>
      <c r="D7" s="135"/>
      <c r="E7" s="12">
        <v>11109018</v>
      </c>
      <c r="F7" s="12">
        <v>10191815</v>
      </c>
      <c r="G7" s="12">
        <v>10358927</v>
      </c>
      <c r="H7" s="12">
        <v>9918913</v>
      </c>
      <c r="I7" s="12">
        <v>9900000</v>
      </c>
      <c r="J7" s="12">
        <v>9900000</v>
      </c>
      <c r="K7" s="5"/>
      <c r="L7" s="47" t="s">
        <v>11</v>
      </c>
      <c r="M7" s="134" t="s">
        <v>51</v>
      </c>
      <c r="N7" s="135"/>
      <c r="O7" s="12">
        <v>9900000</v>
      </c>
      <c r="P7" s="12">
        <v>9900000</v>
      </c>
      <c r="Q7" s="12">
        <v>9900000</v>
      </c>
      <c r="R7" s="12">
        <v>9900000</v>
      </c>
      <c r="S7" s="12">
        <v>9900000</v>
      </c>
      <c r="T7" s="12">
        <v>9900000</v>
      </c>
    </row>
    <row r="8" spans="1:20" s="15" customFormat="1" ht="25.5" customHeight="1">
      <c r="A8" s="5"/>
      <c r="B8" s="106">
        <v>3</v>
      </c>
      <c r="C8" s="134" t="s">
        <v>52</v>
      </c>
      <c r="D8" s="135"/>
      <c r="E8" s="12">
        <v>3608885</v>
      </c>
      <c r="F8" s="12">
        <v>6717799</v>
      </c>
      <c r="G8" s="12">
        <v>5710866</v>
      </c>
      <c r="H8" s="12">
        <v>6470001</v>
      </c>
      <c r="I8" s="12">
        <v>6500000</v>
      </c>
      <c r="J8" s="12">
        <v>6500000</v>
      </c>
      <c r="K8" s="5"/>
      <c r="L8" s="47" t="s">
        <v>12</v>
      </c>
      <c r="M8" s="134" t="s">
        <v>52</v>
      </c>
      <c r="N8" s="135"/>
      <c r="O8" s="12">
        <v>6500000</v>
      </c>
      <c r="P8" s="12">
        <v>6500000</v>
      </c>
      <c r="Q8" s="12">
        <v>6500000</v>
      </c>
      <c r="R8" s="12">
        <v>6500000</v>
      </c>
      <c r="S8" s="12">
        <v>6500000</v>
      </c>
      <c r="T8" s="12">
        <v>6500000</v>
      </c>
    </row>
    <row r="9" spans="1:20" s="75" customFormat="1" ht="25.5" customHeight="1">
      <c r="A9" s="84" t="s">
        <v>5</v>
      </c>
      <c r="B9" s="96" t="s">
        <v>83</v>
      </c>
      <c r="C9" s="129" t="s">
        <v>6</v>
      </c>
      <c r="D9" s="130"/>
      <c r="E9" s="91">
        <v>42324947</v>
      </c>
      <c r="F9" s="91">
        <v>52328907</v>
      </c>
      <c r="G9" s="91">
        <v>51376619</v>
      </c>
      <c r="H9" s="91">
        <v>73323322</v>
      </c>
      <c r="I9" s="91">
        <f>I5+I14</f>
        <v>60952368</v>
      </c>
      <c r="J9" s="91">
        <f>J5+J14</f>
        <v>59900000</v>
      </c>
      <c r="K9" s="84" t="s">
        <v>5</v>
      </c>
      <c r="L9" s="90"/>
      <c r="M9" s="129" t="s">
        <v>6</v>
      </c>
      <c r="N9" s="130"/>
      <c r="O9" s="91">
        <f aca="true" t="shared" si="2" ref="O9:T9">O5+O14</f>
        <v>59900000</v>
      </c>
      <c r="P9" s="91">
        <f t="shared" si="2"/>
        <v>59900000</v>
      </c>
      <c r="Q9" s="91">
        <f t="shared" si="2"/>
        <v>59900000</v>
      </c>
      <c r="R9" s="91">
        <f t="shared" si="2"/>
        <v>59750000</v>
      </c>
      <c r="S9" s="91">
        <f t="shared" si="2"/>
        <v>62400000</v>
      </c>
      <c r="T9" s="91">
        <f t="shared" si="2"/>
        <v>62400000</v>
      </c>
    </row>
    <row r="10" spans="1:20" s="15" customFormat="1" ht="12.75" customHeight="1">
      <c r="A10" s="41"/>
      <c r="B10" s="107"/>
      <c r="C10" s="141" t="s">
        <v>13</v>
      </c>
      <c r="D10" s="142"/>
      <c r="E10" s="42"/>
      <c r="F10" s="42"/>
      <c r="G10" s="42"/>
      <c r="H10" s="42"/>
      <c r="I10" s="42"/>
      <c r="J10" s="43"/>
      <c r="K10" s="41"/>
      <c r="L10" s="48"/>
      <c r="M10" s="141" t="s">
        <v>13</v>
      </c>
      <c r="N10" s="142"/>
      <c r="O10" s="42"/>
      <c r="P10" s="67"/>
      <c r="Q10" s="67"/>
      <c r="R10" s="67"/>
      <c r="S10" s="67"/>
      <c r="T10" s="43"/>
    </row>
    <row r="11" spans="1:20" s="15" customFormat="1" ht="25.5" customHeight="1">
      <c r="A11" s="44"/>
      <c r="B11" s="108"/>
      <c r="C11" s="52" t="s">
        <v>14</v>
      </c>
      <c r="D11" s="53" t="s">
        <v>53</v>
      </c>
      <c r="E11" s="45">
        <v>35486351</v>
      </c>
      <c r="F11" s="45">
        <v>37821081</v>
      </c>
      <c r="G11" s="45">
        <v>45679864</v>
      </c>
      <c r="H11" s="45">
        <v>50327843</v>
      </c>
      <c r="I11" s="45">
        <v>50300000</v>
      </c>
      <c r="J11" s="45">
        <v>50300000</v>
      </c>
      <c r="K11" s="44"/>
      <c r="L11" s="49"/>
      <c r="M11" s="52" t="s">
        <v>14</v>
      </c>
      <c r="N11" s="53" t="s">
        <v>53</v>
      </c>
      <c r="O11" s="45">
        <v>50300000</v>
      </c>
      <c r="P11" s="45">
        <v>50300000</v>
      </c>
      <c r="Q11" s="45">
        <v>50300000</v>
      </c>
      <c r="R11" s="45">
        <v>50300000</v>
      </c>
      <c r="S11" s="45">
        <v>50300000</v>
      </c>
      <c r="T11" s="45">
        <v>50300000</v>
      </c>
    </row>
    <row r="12" spans="1:20" s="15" customFormat="1" ht="35.25" customHeight="1">
      <c r="A12" s="44"/>
      <c r="B12" s="108"/>
      <c r="C12" s="52" t="s">
        <v>15</v>
      </c>
      <c r="D12" s="54" t="s">
        <v>54</v>
      </c>
      <c r="E12" s="45">
        <v>6838596</v>
      </c>
      <c r="F12" s="45">
        <v>14507826</v>
      </c>
      <c r="G12" s="45">
        <v>5696755</v>
      </c>
      <c r="H12" s="45">
        <v>22995479</v>
      </c>
      <c r="I12" s="45">
        <f>I9-I11</f>
        <v>10652368</v>
      </c>
      <c r="J12" s="45">
        <f>J9-J11</f>
        <v>9600000</v>
      </c>
      <c r="K12" s="44"/>
      <c r="L12" s="49"/>
      <c r="M12" s="52" t="s">
        <v>15</v>
      </c>
      <c r="N12" s="54" t="s">
        <v>54</v>
      </c>
      <c r="O12" s="45">
        <f aca="true" t="shared" si="3" ref="O12:T12">O9-O11</f>
        <v>9600000</v>
      </c>
      <c r="P12" s="45">
        <f t="shared" si="3"/>
        <v>9600000</v>
      </c>
      <c r="Q12" s="45">
        <f t="shared" si="3"/>
        <v>9600000</v>
      </c>
      <c r="R12" s="45">
        <f t="shared" si="3"/>
        <v>9450000</v>
      </c>
      <c r="S12" s="45">
        <f t="shared" si="3"/>
        <v>12100000</v>
      </c>
      <c r="T12" s="45">
        <f t="shared" si="3"/>
        <v>12100000</v>
      </c>
    </row>
    <row r="13" spans="1:20" s="75" customFormat="1" ht="39.75" customHeight="1">
      <c r="A13" s="84" t="s">
        <v>7</v>
      </c>
      <c r="B13" s="96" t="s">
        <v>84</v>
      </c>
      <c r="C13" s="143" t="s">
        <v>96</v>
      </c>
      <c r="D13" s="144"/>
      <c r="E13" s="91">
        <f aca="true" t="shared" si="4" ref="E13:J13">E5-E9</f>
        <v>1928397</v>
      </c>
      <c r="F13" s="91">
        <f t="shared" si="4"/>
        <v>-1395339</v>
      </c>
      <c r="G13" s="91">
        <f t="shared" si="4"/>
        <v>262275</v>
      </c>
      <c r="H13" s="91">
        <f t="shared" si="4"/>
        <v>-10854259</v>
      </c>
      <c r="I13" s="91">
        <f t="shared" si="4"/>
        <v>1447632</v>
      </c>
      <c r="J13" s="92">
        <f t="shared" si="4"/>
        <v>2500000</v>
      </c>
      <c r="K13" s="84" t="s">
        <v>7</v>
      </c>
      <c r="L13" s="90"/>
      <c r="M13" s="129" t="s">
        <v>20</v>
      </c>
      <c r="N13" s="130"/>
      <c r="O13" s="91">
        <f aca="true" t="shared" si="5" ref="O13:T13">O5-O9</f>
        <v>2500000</v>
      </c>
      <c r="P13" s="91">
        <f t="shared" si="5"/>
        <v>2500000</v>
      </c>
      <c r="Q13" s="91">
        <f t="shared" si="5"/>
        <v>2500000</v>
      </c>
      <c r="R13" s="91">
        <f t="shared" si="5"/>
        <v>2650000</v>
      </c>
      <c r="S13" s="91">
        <f t="shared" si="5"/>
        <v>0</v>
      </c>
      <c r="T13" s="91">
        <f t="shared" si="5"/>
        <v>0</v>
      </c>
    </row>
    <row r="14" spans="1:20" s="75" customFormat="1" ht="25.5" customHeight="1">
      <c r="A14" s="84" t="s">
        <v>8</v>
      </c>
      <c r="B14" s="96" t="s">
        <v>85</v>
      </c>
      <c r="C14" s="129" t="s">
        <v>24</v>
      </c>
      <c r="D14" s="130"/>
      <c r="E14" s="91">
        <f aca="true" t="shared" si="6" ref="E14:J14">E15-E38</f>
        <v>-675084</v>
      </c>
      <c r="F14" s="91">
        <f t="shared" si="6"/>
        <v>2930635</v>
      </c>
      <c r="G14" s="91">
        <f t="shared" si="6"/>
        <v>-262275</v>
      </c>
      <c r="H14" s="91">
        <f t="shared" si="6"/>
        <v>10854259</v>
      </c>
      <c r="I14" s="91">
        <f t="shared" si="6"/>
        <v>-1447632</v>
      </c>
      <c r="J14" s="92">
        <f t="shared" si="6"/>
        <v>-2500000</v>
      </c>
      <c r="K14" s="84" t="s">
        <v>8</v>
      </c>
      <c r="L14" s="90"/>
      <c r="M14" s="129" t="s">
        <v>24</v>
      </c>
      <c r="N14" s="130"/>
      <c r="O14" s="91">
        <f aca="true" t="shared" si="7" ref="O14:T14">O15-O38</f>
        <v>-2500000</v>
      </c>
      <c r="P14" s="91">
        <f t="shared" si="7"/>
        <v>-2500000</v>
      </c>
      <c r="Q14" s="91">
        <f t="shared" si="7"/>
        <v>-2500000</v>
      </c>
      <c r="R14" s="91">
        <f t="shared" si="7"/>
        <v>-2650000</v>
      </c>
      <c r="S14" s="91">
        <f t="shared" si="7"/>
        <v>0</v>
      </c>
      <c r="T14" s="92">
        <f t="shared" si="7"/>
        <v>0</v>
      </c>
    </row>
    <row r="15" spans="1:20" s="75" customFormat="1" ht="25.5" customHeight="1">
      <c r="A15" s="84" t="s">
        <v>31</v>
      </c>
      <c r="B15" s="96" t="s">
        <v>86</v>
      </c>
      <c r="C15" s="143" t="s">
        <v>56</v>
      </c>
      <c r="D15" s="144"/>
      <c r="E15" s="91">
        <f aca="true" t="shared" si="8" ref="E15:J15">SUM(E16:E34)</f>
        <v>854806</v>
      </c>
      <c r="F15" s="91">
        <f t="shared" si="8"/>
        <v>4359525</v>
      </c>
      <c r="G15" s="91">
        <f t="shared" si="8"/>
        <v>2751851</v>
      </c>
      <c r="H15" s="91">
        <f t="shared" si="8"/>
        <v>13050000</v>
      </c>
      <c r="I15" s="91">
        <f t="shared" si="8"/>
        <v>0</v>
      </c>
      <c r="J15" s="92">
        <f t="shared" si="8"/>
        <v>0</v>
      </c>
      <c r="K15" s="84" t="s">
        <v>31</v>
      </c>
      <c r="L15" s="96"/>
      <c r="M15" s="143" t="s">
        <v>56</v>
      </c>
      <c r="N15" s="144"/>
      <c r="O15" s="91">
        <f aca="true" t="shared" si="9" ref="O15:T15">SUM(O16:O34)</f>
        <v>0</v>
      </c>
      <c r="P15" s="91">
        <f t="shared" si="9"/>
        <v>0</v>
      </c>
      <c r="Q15" s="91">
        <f t="shared" si="9"/>
        <v>0</v>
      </c>
      <c r="R15" s="91">
        <f t="shared" si="9"/>
        <v>0</v>
      </c>
      <c r="S15" s="91">
        <f t="shared" si="9"/>
        <v>0</v>
      </c>
      <c r="T15" s="92">
        <f t="shared" si="9"/>
        <v>0</v>
      </c>
    </row>
    <row r="16" spans="1:20" s="15" customFormat="1" ht="25.5" customHeight="1">
      <c r="A16" s="44"/>
      <c r="B16" s="108"/>
      <c r="C16" s="59" t="s">
        <v>14</v>
      </c>
      <c r="D16" s="51" t="s">
        <v>16</v>
      </c>
      <c r="E16" s="45"/>
      <c r="F16" s="45"/>
      <c r="G16" s="45"/>
      <c r="H16" s="45"/>
      <c r="I16" s="45"/>
      <c r="J16" s="46"/>
      <c r="K16" s="44"/>
      <c r="L16" s="49"/>
      <c r="M16" s="59" t="s">
        <v>14</v>
      </c>
      <c r="N16" s="51" t="s">
        <v>16</v>
      </c>
      <c r="O16" s="45"/>
      <c r="P16" s="68"/>
      <c r="Q16" s="68"/>
      <c r="R16" s="68"/>
      <c r="S16" s="68"/>
      <c r="T16" s="46"/>
    </row>
    <row r="17" spans="1:20" s="15" customFormat="1" ht="25.5" customHeight="1" thickBot="1">
      <c r="A17" s="44"/>
      <c r="B17" s="108"/>
      <c r="C17" s="50" t="s">
        <v>15</v>
      </c>
      <c r="D17" s="51" t="s">
        <v>73</v>
      </c>
      <c r="E17" s="45">
        <v>818616</v>
      </c>
      <c r="F17" s="45">
        <v>1363095</v>
      </c>
      <c r="G17" s="45">
        <v>606851</v>
      </c>
      <c r="H17" s="45">
        <v>400000</v>
      </c>
      <c r="I17" s="45"/>
      <c r="J17" s="46"/>
      <c r="K17" s="44"/>
      <c r="L17" s="49"/>
      <c r="M17" s="50" t="s">
        <v>15</v>
      </c>
      <c r="N17" s="51" t="s">
        <v>19</v>
      </c>
      <c r="O17" s="45"/>
      <c r="P17" s="68"/>
      <c r="Q17" s="68"/>
      <c r="R17" s="68"/>
      <c r="S17" s="68"/>
      <c r="T17" s="46"/>
    </row>
    <row r="18" spans="1:20" s="4" customFormat="1" ht="15" customHeight="1" thickTop="1">
      <c r="A18" s="146" t="s">
        <v>0</v>
      </c>
      <c r="B18" s="139" t="s">
        <v>1</v>
      </c>
      <c r="C18" s="139"/>
      <c r="D18" s="139"/>
      <c r="E18" s="139" t="s">
        <v>2</v>
      </c>
      <c r="F18" s="139"/>
      <c r="G18" s="136" t="s">
        <v>3</v>
      </c>
      <c r="H18" s="137"/>
      <c r="I18" s="137"/>
      <c r="J18" s="138"/>
      <c r="K18" s="146" t="s">
        <v>0</v>
      </c>
      <c r="L18" s="139" t="s">
        <v>1</v>
      </c>
      <c r="M18" s="139"/>
      <c r="N18" s="139"/>
      <c r="O18" s="136" t="s">
        <v>41</v>
      </c>
      <c r="P18" s="137"/>
      <c r="Q18" s="137"/>
      <c r="R18" s="137"/>
      <c r="S18" s="137"/>
      <c r="T18" s="138"/>
    </row>
    <row r="19" spans="1:20" s="2" customFormat="1" ht="39.75" customHeight="1">
      <c r="A19" s="147"/>
      <c r="B19" s="140"/>
      <c r="C19" s="140"/>
      <c r="D19" s="140"/>
      <c r="E19" s="6" t="s">
        <v>40</v>
      </c>
      <c r="F19" s="6" t="s">
        <v>42</v>
      </c>
      <c r="G19" s="6" t="s">
        <v>99</v>
      </c>
      <c r="H19" s="6" t="s">
        <v>98</v>
      </c>
      <c r="I19" s="6" t="s">
        <v>110</v>
      </c>
      <c r="J19" s="7" t="s">
        <v>111</v>
      </c>
      <c r="K19" s="147"/>
      <c r="L19" s="140"/>
      <c r="M19" s="140"/>
      <c r="N19" s="140"/>
      <c r="O19" s="6" t="s">
        <v>112</v>
      </c>
      <c r="P19" s="65" t="s">
        <v>113</v>
      </c>
      <c r="Q19" s="65" t="s">
        <v>114</v>
      </c>
      <c r="R19" s="65" t="s">
        <v>115</v>
      </c>
      <c r="S19" s="65" t="s">
        <v>116</v>
      </c>
      <c r="T19" s="7" t="s">
        <v>117</v>
      </c>
    </row>
    <row r="20" spans="1:20" s="3" customFormat="1" ht="12.75" customHeight="1">
      <c r="A20" s="119">
        <v>0</v>
      </c>
      <c r="B20" s="145">
        <v>1</v>
      </c>
      <c r="C20" s="145"/>
      <c r="D20" s="145"/>
      <c r="E20" s="120" t="s">
        <v>11</v>
      </c>
      <c r="F20" s="120" t="s">
        <v>12</v>
      </c>
      <c r="G20" s="120" t="s">
        <v>100</v>
      </c>
      <c r="H20" s="120" t="s">
        <v>97</v>
      </c>
      <c r="I20" s="120" t="s">
        <v>102</v>
      </c>
      <c r="J20" s="121" t="s">
        <v>103</v>
      </c>
      <c r="K20" s="119">
        <v>0</v>
      </c>
      <c r="L20" s="145">
        <v>1</v>
      </c>
      <c r="M20" s="145"/>
      <c r="N20" s="145"/>
      <c r="O20" s="120" t="s">
        <v>104</v>
      </c>
      <c r="P20" s="122" t="s">
        <v>105</v>
      </c>
      <c r="Q20" s="122" t="s">
        <v>106</v>
      </c>
      <c r="R20" s="122" t="s">
        <v>107</v>
      </c>
      <c r="S20" s="122" t="s">
        <v>108</v>
      </c>
      <c r="T20" s="121" t="s">
        <v>109</v>
      </c>
    </row>
    <row r="21" spans="1:20" s="15" customFormat="1" ht="25.5" customHeight="1">
      <c r="A21" s="5"/>
      <c r="B21" s="106"/>
      <c r="C21" s="116" t="s">
        <v>17</v>
      </c>
      <c r="D21" s="117" t="s">
        <v>55</v>
      </c>
      <c r="E21" s="12">
        <v>36190</v>
      </c>
      <c r="F21" s="12">
        <v>2996430</v>
      </c>
      <c r="G21" s="12">
        <v>2145000</v>
      </c>
      <c r="H21" s="12"/>
      <c r="I21" s="12"/>
      <c r="J21" s="13"/>
      <c r="K21" s="5"/>
      <c r="L21" s="47"/>
      <c r="M21" s="116" t="s">
        <v>17</v>
      </c>
      <c r="N21" s="117" t="s">
        <v>55</v>
      </c>
      <c r="O21" s="12"/>
      <c r="P21" s="118"/>
      <c r="Q21" s="118"/>
      <c r="R21" s="118"/>
      <c r="S21" s="118"/>
      <c r="T21" s="13"/>
    </row>
    <row r="22" spans="1:20" s="15" customFormat="1" ht="13.5" customHeight="1">
      <c r="A22" s="44"/>
      <c r="B22" s="108"/>
      <c r="C22" s="50"/>
      <c r="D22" s="104" t="s">
        <v>71</v>
      </c>
      <c r="E22" s="45"/>
      <c r="F22" s="45"/>
      <c r="G22" s="45"/>
      <c r="H22" s="45"/>
      <c r="I22" s="45"/>
      <c r="J22" s="46"/>
      <c r="K22" s="44"/>
      <c r="L22" s="49"/>
      <c r="M22" s="50"/>
      <c r="N22" s="104" t="s">
        <v>71</v>
      </c>
      <c r="O22" s="45"/>
      <c r="P22" s="68"/>
      <c r="Q22" s="68"/>
      <c r="R22" s="68"/>
      <c r="S22" s="68"/>
      <c r="T22" s="46"/>
    </row>
    <row r="23" spans="1:20" s="15" customFormat="1" ht="41.25" customHeight="1">
      <c r="A23" s="44"/>
      <c r="B23" s="108"/>
      <c r="C23" s="50"/>
      <c r="D23" s="103" t="s">
        <v>72</v>
      </c>
      <c r="E23" s="45"/>
      <c r="F23" s="45"/>
      <c r="G23" s="45"/>
      <c r="H23" s="45"/>
      <c r="I23" s="45"/>
      <c r="J23" s="46"/>
      <c r="K23" s="44"/>
      <c r="L23" s="49"/>
      <c r="M23" s="50"/>
      <c r="N23" s="103" t="s">
        <v>72</v>
      </c>
      <c r="O23" s="45"/>
      <c r="P23" s="68"/>
      <c r="Q23" s="68"/>
      <c r="R23" s="68"/>
      <c r="S23" s="68"/>
      <c r="T23" s="46"/>
    </row>
    <row r="24" spans="1:20" s="15" customFormat="1" ht="26.25" customHeight="1">
      <c r="A24" s="5"/>
      <c r="B24" s="106"/>
      <c r="C24" s="116" t="s">
        <v>18</v>
      </c>
      <c r="D24" s="117" t="s">
        <v>26</v>
      </c>
      <c r="E24" s="12"/>
      <c r="F24" s="12"/>
      <c r="G24" s="12"/>
      <c r="H24" s="12">
        <v>12650000</v>
      </c>
      <c r="I24" s="12"/>
      <c r="J24" s="13"/>
      <c r="K24" s="5"/>
      <c r="L24" s="47"/>
      <c r="M24" s="116" t="s">
        <v>18</v>
      </c>
      <c r="N24" s="117" t="s">
        <v>26</v>
      </c>
      <c r="O24" s="12"/>
      <c r="P24" s="118"/>
      <c r="Q24" s="118"/>
      <c r="R24" s="118"/>
      <c r="S24" s="118"/>
      <c r="T24" s="13"/>
    </row>
    <row r="25" spans="1:20" s="75" customFormat="1" ht="25.5" customHeight="1" hidden="1">
      <c r="A25" s="70"/>
      <c r="B25" s="109"/>
      <c r="C25" s="76"/>
      <c r="D25" s="77"/>
      <c r="E25" s="72"/>
      <c r="F25" s="72"/>
      <c r="G25" s="72"/>
      <c r="H25" s="72"/>
      <c r="I25" s="72"/>
      <c r="J25" s="73"/>
      <c r="K25" s="70"/>
      <c r="L25" s="71"/>
      <c r="M25" s="76"/>
      <c r="N25" s="77"/>
      <c r="O25" s="72"/>
      <c r="P25" s="74"/>
      <c r="Q25" s="74"/>
      <c r="R25" s="74"/>
      <c r="S25" s="74"/>
      <c r="T25" s="73"/>
    </row>
    <row r="26" spans="1:20" s="75" customFormat="1" ht="25.5" customHeight="1">
      <c r="A26" s="70"/>
      <c r="B26" s="109"/>
      <c r="C26" s="76"/>
      <c r="D26" s="104" t="s">
        <v>71</v>
      </c>
      <c r="E26" s="72"/>
      <c r="F26" s="72"/>
      <c r="G26" s="72"/>
      <c r="H26" s="72"/>
      <c r="I26" s="72"/>
      <c r="J26" s="73"/>
      <c r="K26" s="70"/>
      <c r="L26" s="71"/>
      <c r="M26" s="76"/>
      <c r="N26" s="104" t="s">
        <v>71</v>
      </c>
      <c r="O26" s="72"/>
      <c r="P26" s="74"/>
      <c r="Q26" s="74"/>
      <c r="R26" s="74"/>
      <c r="S26" s="74"/>
      <c r="T26" s="73"/>
    </row>
    <row r="27" spans="1:20" s="75" customFormat="1" ht="32.25" customHeight="1">
      <c r="A27" s="70"/>
      <c r="B27" s="109"/>
      <c r="C27" s="76"/>
      <c r="D27" s="103" t="s">
        <v>72</v>
      </c>
      <c r="E27" s="72"/>
      <c r="F27" s="72"/>
      <c r="G27" s="72"/>
      <c r="H27" s="72"/>
      <c r="I27" s="72"/>
      <c r="J27" s="73"/>
      <c r="K27" s="70"/>
      <c r="L27" s="71"/>
      <c r="M27" s="76"/>
      <c r="N27" s="103" t="s">
        <v>72</v>
      </c>
      <c r="O27" s="72"/>
      <c r="P27" s="74"/>
      <c r="Q27" s="74"/>
      <c r="R27" s="74"/>
      <c r="S27" s="74"/>
      <c r="T27" s="73"/>
    </row>
    <row r="28" spans="1:20" s="15" customFormat="1" ht="17.25" customHeight="1">
      <c r="A28" s="41"/>
      <c r="B28" s="107"/>
      <c r="C28" s="123" t="s">
        <v>21</v>
      </c>
      <c r="D28" s="124" t="s">
        <v>44</v>
      </c>
      <c r="E28" s="42"/>
      <c r="F28" s="42"/>
      <c r="G28" s="42"/>
      <c r="H28" s="42"/>
      <c r="I28" s="42"/>
      <c r="J28" s="43"/>
      <c r="K28" s="41"/>
      <c r="L28" s="48"/>
      <c r="M28" s="123" t="s">
        <v>21</v>
      </c>
      <c r="N28" s="124" t="s">
        <v>44</v>
      </c>
      <c r="O28" s="42"/>
      <c r="P28" s="67"/>
      <c r="Q28" s="67"/>
      <c r="R28" s="67"/>
      <c r="S28" s="67"/>
      <c r="T28" s="43"/>
    </row>
    <row r="29" spans="1:20" s="15" customFormat="1" ht="25.5" customHeight="1" hidden="1">
      <c r="A29" s="44"/>
      <c r="B29" s="108"/>
      <c r="C29" s="50"/>
      <c r="D29" s="51"/>
      <c r="E29" s="45"/>
      <c r="F29" s="45"/>
      <c r="G29" s="45"/>
      <c r="H29" s="45"/>
      <c r="I29" s="45"/>
      <c r="J29" s="46"/>
      <c r="K29" s="44"/>
      <c r="L29" s="49"/>
      <c r="M29" s="50"/>
      <c r="N29" s="51"/>
      <c r="O29" s="45"/>
      <c r="P29" s="68"/>
      <c r="Q29" s="68"/>
      <c r="R29" s="68"/>
      <c r="S29" s="68"/>
      <c r="T29" s="46"/>
    </row>
    <row r="30" spans="1:20" s="15" customFormat="1" ht="19.5" customHeight="1">
      <c r="A30" s="5"/>
      <c r="B30" s="106"/>
      <c r="C30" s="116" t="s">
        <v>25</v>
      </c>
      <c r="D30" s="117" t="s">
        <v>45</v>
      </c>
      <c r="E30" s="12"/>
      <c r="F30" s="12"/>
      <c r="G30" s="12"/>
      <c r="H30" s="12"/>
      <c r="I30" s="12"/>
      <c r="J30" s="13"/>
      <c r="K30" s="5"/>
      <c r="L30" s="47"/>
      <c r="M30" s="116" t="s">
        <v>25</v>
      </c>
      <c r="N30" s="117" t="s">
        <v>45</v>
      </c>
      <c r="O30" s="12"/>
      <c r="P30" s="118"/>
      <c r="Q30" s="118"/>
      <c r="R30" s="118"/>
      <c r="S30" s="118"/>
      <c r="T30" s="13"/>
    </row>
    <row r="31" spans="1:20" s="15" customFormat="1" ht="19.5" customHeight="1">
      <c r="A31" s="44"/>
      <c r="B31" s="108"/>
      <c r="C31" s="50"/>
      <c r="D31" s="104" t="s">
        <v>71</v>
      </c>
      <c r="E31" s="45"/>
      <c r="F31" s="45"/>
      <c r="G31" s="45"/>
      <c r="H31" s="45"/>
      <c r="I31" s="45"/>
      <c r="J31" s="46"/>
      <c r="K31" s="44"/>
      <c r="L31" s="49"/>
      <c r="M31" s="50"/>
      <c r="N31" s="104" t="s">
        <v>71</v>
      </c>
      <c r="O31" s="45"/>
      <c r="P31" s="68"/>
      <c r="Q31" s="68"/>
      <c r="R31" s="68"/>
      <c r="S31" s="68"/>
      <c r="T31" s="46"/>
    </row>
    <row r="32" spans="1:20" s="15" customFormat="1" ht="37.5" customHeight="1">
      <c r="A32" s="44"/>
      <c r="B32" s="108"/>
      <c r="C32" s="50"/>
      <c r="D32" s="103" t="s">
        <v>72</v>
      </c>
      <c r="E32" s="45"/>
      <c r="F32" s="45"/>
      <c r="G32" s="45"/>
      <c r="H32" s="45"/>
      <c r="I32" s="45"/>
      <c r="J32" s="46"/>
      <c r="K32" s="44"/>
      <c r="L32" s="49"/>
      <c r="M32" s="50"/>
      <c r="N32" s="103" t="s">
        <v>72</v>
      </c>
      <c r="O32" s="45"/>
      <c r="P32" s="68"/>
      <c r="Q32" s="68"/>
      <c r="R32" s="68"/>
      <c r="S32" s="68"/>
      <c r="T32" s="46"/>
    </row>
    <row r="33" spans="1:20" s="15" customFormat="1" ht="19.5" customHeight="1">
      <c r="A33" s="5"/>
      <c r="B33" s="106"/>
      <c r="C33" s="116" t="s">
        <v>43</v>
      </c>
      <c r="D33" s="117" t="s">
        <v>75</v>
      </c>
      <c r="E33" s="12"/>
      <c r="F33" s="12"/>
      <c r="G33" s="12"/>
      <c r="H33" s="12"/>
      <c r="I33" s="12"/>
      <c r="J33" s="13"/>
      <c r="K33" s="5"/>
      <c r="L33" s="47"/>
      <c r="M33" s="116"/>
      <c r="N33" s="117" t="s">
        <v>75</v>
      </c>
      <c r="O33" s="12"/>
      <c r="P33" s="118"/>
      <c r="Q33" s="118"/>
      <c r="R33" s="118"/>
      <c r="S33" s="118"/>
      <c r="T33" s="13"/>
    </row>
    <row r="34" spans="1:20" s="15" customFormat="1" ht="21.75" customHeight="1" thickBot="1">
      <c r="A34" s="55"/>
      <c r="B34" s="110"/>
      <c r="C34" s="60" t="s">
        <v>74</v>
      </c>
      <c r="D34" s="61" t="s">
        <v>22</v>
      </c>
      <c r="E34" s="57"/>
      <c r="F34" s="57"/>
      <c r="G34" s="57"/>
      <c r="H34" s="57"/>
      <c r="I34" s="57"/>
      <c r="J34" s="58"/>
      <c r="K34" s="55"/>
      <c r="L34" s="56"/>
      <c r="M34" s="60" t="s">
        <v>43</v>
      </c>
      <c r="N34" s="61" t="s">
        <v>22</v>
      </c>
      <c r="O34" s="57"/>
      <c r="P34" s="69"/>
      <c r="Q34" s="69"/>
      <c r="R34" s="69"/>
      <c r="S34" s="69"/>
      <c r="T34" s="58"/>
    </row>
    <row r="35" spans="1:20" s="15" customFormat="1" ht="15" customHeight="1" thickTop="1">
      <c r="A35" s="146" t="s">
        <v>0</v>
      </c>
      <c r="B35" s="139" t="s">
        <v>1</v>
      </c>
      <c r="C35" s="139"/>
      <c r="D35" s="139"/>
      <c r="E35" s="139" t="s">
        <v>2</v>
      </c>
      <c r="F35" s="139"/>
      <c r="G35" s="139" t="s">
        <v>3</v>
      </c>
      <c r="H35" s="139"/>
      <c r="I35" s="139"/>
      <c r="J35" s="150"/>
      <c r="K35" s="146" t="s">
        <v>0</v>
      </c>
      <c r="L35" s="139" t="s">
        <v>1</v>
      </c>
      <c r="M35" s="139"/>
      <c r="N35" s="139"/>
      <c r="O35" s="136" t="s">
        <v>41</v>
      </c>
      <c r="P35" s="137"/>
      <c r="Q35" s="137"/>
      <c r="R35" s="137"/>
      <c r="S35" s="137"/>
      <c r="T35" s="138"/>
    </row>
    <row r="36" spans="1:20" s="15" customFormat="1" ht="39.75" customHeight="1">
      <c r="A36" s="147"/>
      <c r="B36" s="140"/>
      <c r="C36" s="140"/>
      <c r="D36" s="140"/>
      <c r="E36" s="6" t="s">
        <v>40</v>
      </c>
      <c r="F36" s="6" t="s">
        <v>42</v>
      </c>
      <c r="G36" s="6" t="s">
        <v>99</v>
      </c>
      <c r="H36" s="6" t="s">
        <v>98</v>
      </c>
      <c r="I36" s="6">
        <v>2007</v>
      </c>
      <c r="J36" s="7">
        <v>2008</v>
      </c>
      <c r="K36" s="147"/>
      <c r="L36" s="140"/>
      <c r="M36" s="140"/>
      <c r="N36" s="140"/>
      <c r="O36" s="6">
        <v>2009</v>
      </c>
      <c r="P36" s="65">
        <v>2010</v>
      </c>
      <c r="Q36" s="65">
        <v>2011</v>
      </c>
      <c r="R36" s="65">
        <v>2012</v>
      </c>
      <c r="S36" s="65">
        <v>2013</v>
      </c>
      <c r="T36" s="7">
        <v>2014</v>
      </c>
    </row>
    <row r="37" spans="1:20" s="15" customFormat="1" ht="12.75" customHeight="1" thickBot="1">
      <c r="A37" s="8">
        <v>0</v>
      </c>
      <c r="B37" s="126">
        <v>1</v>
      </c>
      <c r="C37" s="126"/>
      <c r="D37" s="126"/>
      <c r="E37" s="9" t="s">
        <v>101</v>
      </c>
      <c r="F37" s="9" t="s">
        <v>12</v>
      </c>
      <c r="G37" s="9" t="s">
        <v>100</v>
      </c>
      <c r="H37" s="9" t="s">
        <v>97</v>
      </c>
      <c r="I37" s="9" t="s">
        <v>102</v>
      </c>
      <c r="J37" s="10" t="s">
        <v>103</v>
      </c>
      <c r="K37" s="8">
        <v>0</v>
      </c>
      <c r="L37" s="126">
        <v>1</v>
      </c>
      <c r="M37" s="126"/>
      <c r="N37" s="126"/>
      <c r="O37" s="9" t="s">
        <v>104</v>
      </c>
      <c r="P37" s="66" t="s">
        <v>105</v>
      </c>
      <c r="Q37" s="66" t="s">
        <v>106</v>
      </c>
      <c r="R37" s="66" t="s">
        <v>107</v>
      </c>
      <c r="S37" s="66" t="s">
        <v>108</v>
      </c>
      <c r="T37" s="10" t="s">
        <v>109</v>
      </c>
    </row>
    <row r="38" spans="1:20" s="75" customFormat="1" ht="34.5" customHeight="1" thickTop="1">
      <c r="A38" s="83" t="s">
        <v>30</v>
      </c>
      <c r="B38" s="105" t="s">
        <v>87</v>
      </c>
      <c r="C38" s="127" t="s">
        <v>27</v>
      </c>
      <c r="D38" s="128"/>
      <c r="E38" s="94">
        <f aca="true" t="shared" si="10" ref="E38:J38">SUM(E39:E52)</f>
        <v>1529890</v>
      </c>
      <c r="F38" s="94">
        <f t="shared" si="10"/>
        <v>1428890</v>
      </c>
      <c r="G38" s="94">
        <f t="shared" si="10"/>
        <v>3014126</v>
      </c>
      <c r="H38" s="94">
        <f t="shared" si="10"/>
        <v>2195741</v>
      </c>
      <c r="I38" s="94">
        <f t="shared" si="10"/>
        <v>1447632</v>
      </c>
      <c r="J38" s="95">
        <f t="shared" si="10"/>
        <v>2500000</v>
      </c>
      <c r="K38" s="83" t="s">
        <v>30</v>
      </c>
      <c r="L38" s="93"/>
      <c r="M38" s="127" t="s">
        <v>27</v>
      </c>
      <c r="N38" s="128"/>
      <c r="O38" s="94">
        <f aca="true" t="shared" si="11" ref="O38:T38">SUM(O39:O52)</f>
        <v>2500000</v>
      </c>
      <c r="P38" s="94">
        <f t="shared" si="11"/>
        <v>2500000</v>
      </c>
      <c r="Q38" s="94">
        <f t="shared" si="11"/>
        <v>2500000</v>
      </c>
      <c r="R38" s="94">
        <f t="shared" si="11"/>
        <v>2650000</v>
      </c>
      <c r="S38" s="94">
        <f t="shared" si="11"/>
        <v>0</v>
      </c>
      <c r="T38" s="95">
        <f t="shared" si="11"/>
        <v>0</v>
      </c>
    </row>
    <row r="39" spans="1:20" s="15" customFormat="1" ht="25.5" customHeight="1">
      <c r="A39" s="5"/>
      <c r="B39" s="106"/>
      <c r="C39" s="101" t="s">
        <v>14</v>
      </c>
      <c r="D39" s="102" t="s">
        <v>47</v>
      </c>
      <c r="E39" s="12">
        <v>1529890</v>
      </c>
      <c r="F39" s="12">
        <v>1428890</v>
      </c>
      <c r="G39" s="12">
        <v>3014126</v>
      </c>
      <c r="H39" s="12">
        <v>2195741</v>
      </c>
      <c r="I39" s="12">
        <v>1447632</v>
      </c>
      <c r="J39" s="13"/>
      <c r="K39" s="5"/>
      <c r="L39" s="47"/>
      <c r="M39" s="101" t="s">
        <v>14</v>
      </c>
      <c r="N39" s="102" t="s">
        <v>47</v>
      </c>
      <c r="O39" s="12"/>
      <c r="P39" s="118"/>
      <c r="Q39" s="118"/>
      <c r="R39" s="118"/>
      <c r="S39" s="118"/>
      <c r="T39" s="13"/>
    </row>
    <row r="40" spans="1:20" s="15" customFormat="1" ht="18" customHeight="1">
      <c r="A40" s="44"/>
      <c r="B40" s="108"/>
      <c r="C40" s="52"/>
      <c r="D40" s="53" t="s">
        <v>76</v>
      </c>
      <c r="E40" s="45"/>
      <c r="F40" s="45"/>
      <c r="G40" s="45"/>
      <c r="H40" s="45"/>
      <c r="I40" s="45"/>
      <c r="J40" s="46"/>
      <c r="K40" s="44"/>
      <c r="L40" s="49"/>
      <c r="M40" s="52" t="s">
        <v>15</v>
      </c>
      <c r="N40" s="53" t="s">
        <v>76</v>
      </c>
      <c r="O40" s="45"/>
      <c r="P40" s="68"/>
      <c r="Q40" s="68"/>
      <c r="R40" s="68"/>
      <c r="S40" s="68"/>
      <c r="T40" s="46"/>
    </row>
    <row r="41" spans="1:20" s="15" customFormat="1" ht="28.5" customHeight="1">
      <c r="A41" s="44"/>
      <c r="B41" s="108"/>
      <c r="C41" s="52"/>
      <c r="D41" s="103" t="s">
        <v>72</v>
      </c>
      <c r="E41" s="45"/>
      <c r="F41" s="45"/>
      <c r="G41" s="45"/>
      <c r="H41" s="45"/>
      <c r="I41" s="45"/>
      <c r="J41" s="46"/>
      <c r="K41" s="44"/>
      <c r="L41" s="49"/>
      <c r="M41" s="52"/>
      <c r="N41" s="103" t="s">
        <v>72</v>
      </c>
      <c r="O41" s="45"/>
      <c r="P41" s="68"/>
      <c r="Q41" s="68"/>
      <c r="R41" s="68"/>
      <c r="S41" s="68"/>
      <c r="T41" s="46"/>
    </row>
    <row r="42" spans="1:20" s="15" customFormat="1" ht="0.75" customHeight="1" hidden="1">
      <c r="A42" s="44"/>
      <c r="B42" s="108"/>
      <c r="C42" s="52"/>
      <c r="D42" s="53"/>
      <c r="E42" s="45"/>
      <c r="F42" s="45"/>
      <c r="G42" s="45"/>
      <c r="H42" s="45"/>
      <c r="I42" s="45"/>
      <c r="J42" s="46"/>
      <c r="K42" s="44"/>
      <c r="L42" s="49"/>
      <c r="M42" s="52"/>
      <c r="N42" s="53"/>
      <c r="O42" s="45"/>
      <c r="P42" s="68"/>
      <c r="Q42" s="68"/>
      <c r="R42" s="68"/>
      <c r="S42" s="68"/>
      <c r="T42" s="46"/>
    </row>
    <row r="43" spans="1:20" s="15" customFormat="1" ht="13.5" customHeight="1" hidden="1">
      <c r="A43" s="44"/>
      <c r="B43" s="108"/>
      <c r="C43" s="52"/>
      <c r="D43" s="53"/>
      <c r="E43" s="45"/>
      <c r="F43" s="45"/>
      <c r="G43" s="45"/>
      <c r="H43" s="45"/>
      <c r="I43" s="45"/>
      <c r="J43" s="46"/>
      <c r="K43" s="44"/>
      <c r="L43" s="49"/>
      <c r="M43" s="52"/>
      <c r="N43" s="53"/>
      <c r="O43" s="45"/>
      <c r="P43" s="68"/>
      <c r="Q43" s="68"/>
      <c r="R43" s="68"/>
      <c r="S43" s="68"/>
      <c r="T43" s="46"/>
    </row>
    <row r="44" spans="1:20" s="15" customFormat="1" ht="13.5" customHeight="1">
      <c r="A44" s="5"/>
      <c r="B44" s="106"/>
      <c r="C44" s="101" t="s">
        <v>15</v>
      </c>
      <c r="D44" s="102" t="s">
        <v>28</v>
      </c>
      <c r="E44" s="12"/>
      <c r="F44" s="12"/>
      <c r="G44" s="12"/>
      <c r="H44" s="12"/>
      <c r="I44" s="12"/>
      <c r="J44" s="13"/>
      <c r="K44" s="5"/>
      <c r="L44" s="47"/>
      <c r="M44" s="101" t="s">
        <v>15</v>
      </c>
      <c r="N44" s="102" t="s">
        <v>28</v>
      </c>
      <c r="O44" s="12"/>
      <c r="P44" s="118"/>
      <c r="Q44" s="118"/>
      <c r="R44" s="118"/>
      <c r="S44" s="118"/>
      <c r="T44" s="13"/>
    </row>
    <row r="45" spans="1:20" s="15" customFormat="1" ht="24">
      <c r="A45" s="44"/>
      <c r="B45" s="108"/>
      <c r="C45" s="52" t="s">
        <v>17</v>
      </c>
      <c r="D45" s="53" t="s">
        <v>77</v>
      </c>
      <c r="E45" s="45"/>
      <c r="F45" s="45"/>
      <c r="G45" s="45"/>
      <c r="H45" s="45"/>
      <c r="I45" s="45"/>
      <c r="J45" s="46"/>
      <c r="K45" s="44"/>
      <c r="L45" s="49"/>
      <c r="M45" s="52" t="s">
        <v>17</v>
      </c>
      <c r="N45" s="53" t="s">
        <v>77</v>
      </c>
      <c r="O45" s="45"/>
      <c r="P45" s="68"/>
      <c r="Q45" s="68"/>
      <c r="R45" s="68"/>
      <c r="S45" s="68"/>
      <c r="T45" s="46"/>
    </row>
    <row r="46" spans="1:20" s="15" customFormat="1" ht="24">
      <c r="A46" s="5"/>
      <c r="B46" s="106"/>
      <c r="C46" s="101" t="s">
        <v>18</v>
      </c>
      <c r="D46" s="102" t="s">
        <v>23</v>
      </c>
      <c r="E46" s="12"/>
      <c r="F46" s="12"/>
      <c r="G46" s="12"/>
      <c r="H46" s="12"/>
      <c r="I46" s="12"/>
      <c r="J46" s="13"/>
      <c r="K46" s="5"/>
      <c r="L46" s="47"/>
      <c r="M46" s="101" t="s">
        <v>18</v>
      </c>
      <c r="N46" s="102" t="s">
        <v>23</v>
      </c>
      <c r="O46" s="12"/>
      <c r="P46" s="118"/>
      <c r="Q46" s="118"/>
      <c r="R46" s="118"/>
      <c r="S46" s="118"/>
      <c r="T46" s="13"/>
    </row>
    <row r="47" spans="1:20" s="15" customFormat="1" ht="12.75">
      <c r="A47" s="44"/>
      <c r="B47" s="108"/>
      <c r="C47" s="52"/>
      <c r="D47" s="53" t="s">
        <v>76</v>
      </c>
      <c r="E47" s="45"/>
      <c r="F47" s="45"/>
      <c r="G47" s="45"/>
      <c r="H47" s="45"/>
      <c r="I47" s="45"/>
      <c r="J47" s="46"/>
      <c r="K47" s="44"/>
      <c r="L47" s="49"/>
      <c r="M47" s="52"/>
      <c r="N47" s="53" t="s">
        <v>76</v>
      </c>
      <c r="O47" s="45"/>
      <c r="P47" s="68"/>
      <c r="Q47" s="68"/>
      <c r="R47" s="68"/>
      <c r="S47" s="68"/>
      <c r="T47" s="46"/>
    </row>
    <row r="48" spans="1:20" s="15" customFormat="1" ht="39" customHeight="1">
      <c r="A48" s="44"/>
      <c r="B48" s="108"/>
      <c r="C48" s="52"/>
      <c r="D48" s="103" t="s">
        <v>72</v>
      </c>
      <c r="E48" s="45"/>
      <c r="F48" s="45"/>
      <c r="G48" s="45"/>
      <c r="H48" s="45"/>
      <c r="I48" s="45"/>
      <c r="J48" s="46"/>
      <c r="K48" s="44"/>
      <c r="L48" s="49"/>
      <c r="M48" s="52"/>
      <c r="N48" s="103" t="s">
        <v>72</v>
      </c>
      <c r="O48" s="45"/>
      <c r="P48" s="68"/>
      <c r="Q48" s="68"/>
      <c r="R48" s="68"/>
      <c r="S48" s="68"/>
      <c r="T48" s="46"/>
    </row>
    <row r="49" spans="1:20" s="15" customFormat="1" ht="24">
      <c r="A49" s="6"/>
      <c r="B49" s="106"/>
      <c r="C49" s="101" t="s">
        <v>21</v>
      </c>
      <c r="D49" s="102" t="s">
        <v>29</v>
      </c>
      <c r="E49" s="12"/>
      <c r="F49" s="12"/>
      <c r="G49" s="12"/>
      <c r="H49" s="12"/>
      <c r="I49" s="12"/>
      <c r="J49" s="12">
        <v>2500000</v>
      </c>
      <c r="K49" s="6"/>
      <c r="L49" s="115"/>
      <c r="M49" s="115" t="s">
        <v>21</v>
      </c>
      <c r="N49" s="115" t="s">
        <v>29</v>
      </c>
      <c r="O49" s="12">
        <v>2500000</v>
      </c>
      <c r="P49" s="12">
        <v>2500000</v>
      </c>
      <c r="Q49" s="12">
        <v>2500000</v>
      </c>
      <c r="R49" s="12">
        <v>2650000</v>
      </c>
      <c r="S49" s="12"/>
      <c r="T49" s="12"/>
    </row>
    <row r="50" spans="1:20" s="15" customFormat="1" ht="12.75">
      <c r="A50" s="44"/>
      <c r="B50" s="108"/>
      <c r="C50" s="52"/>
      <c r="D50" s="53" t="s">
        <v>76</v>
      </c>
      <c r="E50" s="45"/>
      <c r="F50" s="45"/>
      <c r="G50" s="45"/>
      <c r="H50" s="45"/>
      <c r="I50" s="45"/>
      <c r="J50" s="46"/>
      <c r="K50" s="44"/>
      <c r="L50" s="49"/>
      <c r="M50" s="52"/>
      <c r="N50" s="53" t="s">
        <v>76</v>
      </c>
      <c r="O50" s="45"/>
      <c r="P50" s="68"/>
      <c r="Q50" s="68"/>
      <c r="R50" s="68"/>
      <c r="S50" s="68"/>
      <c r="T50" s="46"/>
    </row>
    <row r="51" spans="1:20" s="15" customFormat="1" ht="39.75" customHeight="1">
      <c r="A51" s="44"/>
      <c r="B51" s="108"/>
      <c r="C51" s="52"/>
      <c r="D51" s="103" t="s">
        <v>72</v>
      </c>
      <c r="E51" s="45"/>
      <c r="F51" s="45"/>
      <c r="G51" s="45"/>
      <c r="H51" s="45"/>
      <c r="I51" s="45"/>
      <c r="J51" s="46"/>
      <c r="K51" s="44"/>
      <c r="L51" s="49"/>
      <c r="M51" s="52"/>
      <c r="N51" s="103" t="s">
        <v>72</v>
      </c>
      <c r="O51" s="45"/>
      <c r="P51" s="68"/>
      <c r="Q51" s="68"/>
      <c r="R51" s="68"/>
      <c r="S51" s="68"/>
      <c r="T51" s="46"/>
    </row>
    <row r="52" spans="1:20" s="15" customFormat="1" ht="18.75" customHeight="1">
      <c r="A52" s="5"/>
      <c r="B52" s="106"/>
      <c r="C52" s="101" t="s">
        <v>25</v>
      </c>
      <c r="D52" s="102" t="s">
        <v>46</v>
      </c>
      <c r="E52" s="12"/>
      <c r="F52" s="12"/>
      <c r="G52" s="12"/>
      <c r="H52" s="12"/>
      <c r="I52" s="12"/>
      <c r="J52" s="13"/>
      <c r="K52" s="5"/>
      <c r="L52" s="47"/>
      <c r="M52" s="101" t="s">
        <v>25</v>
      </c>
      <c r="N52" s="102" t="s">
        <v>46</v>
      </c>
      <c r="O52" s="12"/>
      <c r="P52" s="118"/>
      <c r="Q52" s="118"/>
      <c r="R52" s="118"/>
      <c r="S52" s="118"/>
      <c r="T52" s="13"/>
    </row>
    <row r="54" ht="0.75" customHeight="1"/>
    <row r="59" ht="0.75" customHeight="1" thickBot="1"/>
    <row r="60" spans="1:11" ht="13.5" hidden="1" thickBot="1">
      <c r="A60" s="151"/>
      <c r="B60" s="151"/>
      <c r="C60" s="151"/>
      <c r="D60" s="151"/>
      <c r="E60" s="151"/>
      <c r="K60" s="1"/>
    </row>
    <row r="61" spans="1:20" s="15" customFormat="1" ht="15" customHeight="1" thickTop="1">
      <c r="A61" s="146" t="s">
        <v>0</v>
      </c>
      <c r="B61" s="139" t="s">
        <v>1</v>
      </c>
      <c r="C61" s="139"/>
      <c r="D61" s="139"/>
      <c r="E61" s="139" t="s">
        <v>2</v>
      </c>
      <c r="F61" s="139"/>
      <c r="G61" s="139" t="s">
        <v>3</v>
      </c>
      <c r="H61" s="139"/>
      <c r="I61" s="139"/>
      <c r="J61" s="150"/>
      <c r="K61" s="146" t="s">
        <v>0</v>
      </c>
      <c r="L61" s="139" t="s">
        <v>1</v>
      </c>
      <c r="M61" s="139"/>
      <c r="N61" s="139"/>
      <c r="O61" s="136" t="s">
        <v>41</v>
      </c>
      <c r="P61" s="137"/>
      <c r="Q61" s="137"/>
      <c r="R61" s="137"/>
      <c r="S61" s="137"/>
      <c r="T61" s="138"/>
    </row>
    <row r="62" spans="1:20" s="15" customFormat="1" ht="39.75" customHeight="1">
      <c r="A62" s="147"/>
      <c r="B62" s="140"/>
      <c r="C62" s="140"/>
      <c r="D62" s="140"/>
      <c r="E62" s="6" t="s">
        <v>40</v>
      </c>
      <c r="F62" s="6" t="s">
        <v>42</v>
      </c>
      <c r="G62" s="6">
        <v>2005</v>
      </c>
      <c r="H62" s="6">
        <v>2006</v>
      </c>
      <c r="I62" s="6">
        <v>2007</v>
      </c>
      <c r="J62" s="7">
        <v>2008</v>
      </c>
      <c r="K62" s="147"/>
      <c r="L62" s="140"/>
      <c r="M62" s="140"/>
      <c r="N62" s="140"/>
      <c r="O62" s="6">
        <v>2009</v>
      </c>
      <c r="P62" s="65">
        <v>2010</v>
      </c>
      <c r="Q62" s="65">
        <v>2011</v>
      </c>
      <c r="R62" s="65">
        <v>2012</v>
      </c>
      <c r="S62" s="65">
        <v>2013</v>
      </c>
      <c r="T62" s="7">
        <v>2014</v>
      </c>
    </row>
    <row r="63" spans="1:20" s="15" customFormat="1" ht="12.75" customHeight="1" thickBot="1">
      <c r="A63" s="8">
        <v>0</v>
      </c>
      <c r="B63" s="126">
        <v>1</v>
      </c>
      <c r="C63" s="126"/>
      <c r="D63" s="126"/>
      <c r="E63" s="9">
        <v>2</v>
      </c>
      <c r="F63" s="9">
        <v>3</v>
      </c>
      <c r="G63" s="9">
        <v>4</v>
      </c>
      <c r="H63" s="9">
        <v>5</v>
      </c>
      <c r="I63" s="9">
        <v>6</v>
      </c>
      <c r="J63" s="10">
        <v>7</v>
      </c>
      <c r="K63" s="8">
        <v>0</v>
      </c>
      <c r="L63" s="126">
        <v>1</v>
      </c>
      <c r="M63" s="126"/>
      <c r="N63" s="126"/>
      <c r="O63" s="9">
        <v>8</v>
      </c>
      <c r="P63" s="66">
        <v>9</v>
      </c>
      <c r="Q63" s="66">
        <v>10</v>
      </c>
      <c r="R63" s="66">
        <v>11</v>
      </c>
      <c r="S63" s="66">
        <v>12</v>
      </c>
      <c r="T63" s="10">
        <v>13</v>
      </c>
    </row>
    <row r="64" spans="1:20" s="75" customFormat="1" ht="25.5" customHeight="1" thickTop="1">
      <c r="A64" s="84" t="s">
        <v>57</v>
      </c>
      <c r="B64" s="96" t="s">
        <v>88</v>
      </c>
      <c r="C64" s="129" t="s">
        <v>58</v>
      </c>
      <c r="D64" s="130"/>
      <c r="E64" s="91">
        <v>2965250</v>
      </c>
      <c r="F64" s="91">
        <v>4532790</v>
      </c>
      <c r="G64" s="91">
        <f>G65</f>
        <v>3643373</v>
      </c>
      <c r="H64" s="91">
        <f>SUM(H65:H75)</f>
        <v>14097632</v>
      </c>
      <c r="I64" s="91">
        <f>SUM(I65:I75)</f>
        <v>12650000</v>
      </c>
      <c r="J64" s="91">
        <f>SUM(J65:J75)</f>
        <v>10150000</v>
      </c>
      <c r="K64" s="84" t="s">
        <v>57</v>
      </c>
      <c r="L64" s="90"/>
      <c r="M64" s="129" t="s">
        <v>58</v>
      </c>
      <c r="N64" s="130"/>
      <c r="O64" s="91">
        <f>SUM(O65:O75)</f>
        <v>7650000</v>
      </c>
      <c r="P64" s="91">
        <f>SUM(P65:P75)</f>
        <v>5150000</v>
      </c>
      <c r="Q64" s="91">
        <f>SUM(Q65:Q75)</f>
        <v>2650000</v>
      </c>
      <c r="R64" s="91">
        <f>SUM(R65:R75)</f>
        <v>0</v>
      </c>
      <c r="S64" s="91"/>
      <c r="T64" s="92"/>
    </row>
    <row r="65" spans="1:20" s="15" customFormat="1" ht="25.5" customHeight="1">
      <c r="A65" s="5"/>
      <c r="B65" s="106"/>
      <c r="C65" s="134" t="s">
        <v>59</v>
      </c>
      <c r="D65" s="135"/>
      <c r="E65" s="12">
        <v>2965250</v>
      </c>
      <c r="F65" s="12">
        <v>4532790</v>
      </c>
      <c r="G65" s="12">
        <v>3643373</v>
      </c>
      <c r="H65" s="12">
        <v>1447632</v>
      </c>
      <c r="I65" s="12"/>
      <c r="J65" s="13"/>
      <c r="K65" s="5"/>
      <c r="L65" s="47"/>
      <c r="M65" s="134" t="s">
        <v>59</v>
      </c>
      <c r="N65" s="135"/>
      <c r="O65" s="12"/>
      <c r="P65" s="12"/>
      <c r="Q65" s="12"/>
      <c r="R65" s="12"/>
      <c r="S65" s="12"/>
      <c r="T65" s="13"/>
    </row>
    <row r="66" spans="1:20" s="15" customFormat="1" ht="17.25" customHeight="1">
      <c r="A66" s="5"/>
      <c r="B66" s="106"/>
      <c r="C66" s="101"/>
      <c r="D66" s="102" t="s">
        <v>76</v>
      </c>
      <c r="E66" s="12"/>
      <c r="F66" s="12"/>
      <c r="G66" s="12"/>
      <c r="H66" s="12"/>
      <c r="I66" s="12"/>
      <c r="J66" s="13"/>
      <c r="K66" s="5"/>
      <c r="L66" s="47"/>
      <c r="M66" s="101"/>
      <c r="N66" s="53" t="s">
        <v>76</v>
      </c>
      <c r="O66" s="12"/>
      <c r="P66" s="12"/>
      <c r="Q66" s="12"/>
      <c r="R66" s="12"/>
      <c r="S66" s="12"/>
      <c r="T66" s="13"/>
    </row>
    <row r="67" spans="1:20" s="15" customFormat="1" ht="36" customHeight="1">
      <c r="A67" s="5"/>
      <c r="B67" s="106"/>
      <c r="C67" s="101"/>
      <c r="D67" s="103" t="s">
        <v>72</v>
      </c>
      <c r="E67" s="12"/>
      <c r="F67" s="12"/>
      <c r="G67" s="12"/>
      <c r="H67" s="12"/>
      <c r="I67" s="12"/>
      <c r="J67" s="13"/>
      <c r="K67" s="5"/>
      <c r="L67" s="47"/>
      <c r="M67" s="101"/>
      <c r="N67" s="103" t="s">
        <v>72</v>
      </c>
      <c r="O67" s="12"/>
      <c r="P67" s="12"/>
      <c r="Q67" s="12"/>
      <c r="R67" s="12"/>
      <c r="S67" s="12"/>
      <c r="T67" s="13"/>
    </row>
    <row r="68" spans="1:20" s="15" customFormat="1" ht="25.5" customHeight="1">
      <c r="A68" s="5"/>
      <c r="B68" s="106"/>
      <c r="C68" s="134" t="s">
        <v>60</v>
      </c>
      <c r="D68" s="135"/>
      <c r="E68" s="12"/>
      <c r="F68" s="12"/>
      <c r="G68" s="12"/>
      <c r="H68" s="12"/>
      <c r="I68" s="12"/>
      <c r="J68" s="13"/>
      <c r="K68" s="5"/>
      <c r="L68" s="47"/>
      <c r="M68" s="134" t="s">
        <v>60</v>
      </c>
      <c r="N68" s="135"/>
      <c r="O68" s="12"/>
      <c r="P68" s="12"/>
      <c r="Q68" s="12"/>
      <c r="R68" s="12"/>
      <c r="S68" s="12"/>
      <c r="T68" s="13"/>
    </row>
    <row r="69" spans="1:20" s="15" customFormat="1" ht="15.75" customHeight="1">
      <c r="A69" s="5"/>
      <c r="B69" s="106"/>
      <c r="C69" s="101"/>
      <c r="D69" s="102" t="s">
        <v>76</v>
      </c>
      <c r="E69" s="12"/>
      <c r="F69" s="12"/>
      <c r="G69" s="12"/>
      <c r="H69" s="12"/>
      <c r="I69" s="12"/>
      <c r="J69" s="13"/>
      <c r="K69" s="5"/>
      <c r="L69" s="47"/>
      <c r="M69" s="101"/>
      <c r="N69" s="53" t="s">
        <v>76</v>
      </c>
      <c r="O69" s="12"/>
      <c r="P69" s="12"/>
      <c r="Q69" s="12"/>
      <c r="R69" s="12"/>
      <c r="S69" s="12"/>
      <c r="T69" s="13"/>
    </row>
    <row r="70" spans="1:20" s="15" customFormat="1" ht="35.25" customHeight="1">
      <c r="A70" s="5"/>
      <c r="B70" s="106"/>
      <c r="C70" s="101"/>
      <c r="D70" s="103" t="s">
        <v>72</v>
      </c>
      <c r="E70" s="12"/>
      <c r="F70" s="12"/>
      <c r="G70" s="12"/>
      <c r="H70" s="12"/>
      <c r="I70" s="12"/>
      <c r="J70" s="13"/>
      <c r="K70" s="5"/>
      <c r="L70" s="47"/>
      <c r="M70" s="101"/>
      <c r="N70" s="103" t="s">
        <v>72</v>
      </c>
      <c r="O70" s="12"/>
      <c r="P70" s="12"/>
      <c r="Q70" s="12"/>
      <c r="R70" s="12"/>
      <c r="S70" s="12"/>
      <c r="T70" s="13"/>
    </row>
    <row r="71" spans="1:20" s="15" customFormat="1" ht="25.5" customHeight="1">
      <c r="A71" s="5"/>
      <c r="B71" s="106"/>
      <c r="C71" s="134" t="s">
        <v>61</v>
      </c>
      <c r="D71" s="135"/>
      <c r="E71" s="12"/>
      <c r="F71" s="12"/>
      <c r="G71" s="12"/>
      <c r="H71" s="12">
        <v>12650000</v>
      </c>
      <c r="I71" s="12">
        <v>12650000</v>
      </c>
      <c r="J71" s="13">
        <v>10150000</v>
      </c>
      <c r="K71" s="5"/>
      <c r="L71" s="47"/>
      <c r="M71" s="134" t="s">
        <v>61</v>
      </c>
      <c r="N71" s="135"/>
      <c r="O71" s="12">
        <v>7650000</v>
      </c>
      <c r="P71" s="12">
        <v>5150000</v>
      </c>
      <c r="Q71" s="12">
        <v>2650000</v>
      </c>
      <c r="R71" s="12"/>
      <c r="S71" s="12"/>
      <c r="T71" s="13"/>
    </row>
    <row r="72" spans="1:20" s="15" customFormat="1" ht="15" customHeight="1">
      <c r="A72" s="5"/>
      <c r="B72" s="106"/>
      <c r="C72" s="101"/>
      <c r="D72" s="102" t="s">
        <v>76</v>
      </c>
      <c r="E72" s="12"/>
      <c r="F72" s="12"/>
      <c r="G72" s="12"/>
      <c r="H72" s="12"/>
      <c r="I72" s="12"/>
      <c r="J72" s="13"/>
      <c r="K72" s="5"/>
      <c r="L72" s="47"/>
      <c r="M72" s="101"/>
      <c r="N72" s="53" t="s">
        <v>76</v>
      </c>
      <c r="O72" s="12"/>
      <c r="P72" s="12"/>
      <c r="Q72" s="12"/>
      <c r="R72" s="12"/>
      <c r="S72" s="12"/>
      <c r="T72" s="13"/>
    </row>
    <row r="73" spans="1:20" s="15" customFormat="1" ht="34.5" customHeight="1">
      <c r="A73" s="5"/>
      <c r="B73" s="106"/>
      <c r="C73" s="101"/>
      <c r="D73" s="103" t="s">
        <v>72</v>
      </c>
      <c r="E73" s="12"/>
      <c r="F73" s="12"/>
      <c r="G73" s="12"/>
      <c r="H73" s="12"/>
      <c r="I73" s="12"/>
      <c r="J73" s="13"/>
      <c r="K73" s="5"/>
      <c r="L73" s="47"/>
      <c r="M73" s="101"/>
      <c r="N73" s="103" t="s">
        <v>72</v>
      </c>
      <c r="O73" s="12"/>
      <c r="P73" s="12"/>
      <c r="Q73" s="12"/>
      <c r="R73" s="12"/>
      <c r="S73" s="12"/>
      <c r="T73" s="13"/>
    </row>
    <row r="74" spans="1:20" s="15" customFormat="1" ht="25.5" customHeight="1">
      <c r="A74" s="5"/>
      <c r="B74" s="106"/>
      <c r="C74" s="134" t="s">
        <v>62</v>
      </c>
      <c r="D74" s="135"/>
      <c r="E74" s="12"/>
      <c r="F74" s="12"/>
      <c r="G74" s="12"/>
      <c r="H74" s="12"/>
      <c r="I74" s="12"/>
      <c r="J74" s="13"/>
      <c r="K74" s="5"/>
      <c r="L74" s="47"/>
      <c r="M74" s="134" t="s">
        <v>62</v>
      </c>
      <c r="N74" s="135"/>
      <c r="O74" s="12"/>
      <c r="P74" s="12"/>
      <c r="Q74" s="12"/>
      <c r="R74" s="12"/>
      <c r="S74" s="12"/>
      <c r="T74" s="13"/>
    </row>
    <row r="75" spans="1:20" s="15" customFormat="1" ht="28.5" customHeight="1">
      <c r="A75" s="5"/>
      <c r="B75" s="106"/>
      <c r="C75" s="134" t="s">
        <v>63</v>
      </c>
      <c r="D75" s="135"/>
      <c r="E75" s="12"/>
      <c r="F75" s="12"/>
      <c r="G75" s="12"/>
      <c r="H75" s="12"/>
      <c r="I75" s="12"/>
      <c r="J75" s="13"/>
      <c r="K75" s="5"/>
      <c r="L75" s="47"/>
      <c r="M75" s="134" t="s">
        <v>63</v>
      </c>
      <c r="N75" s="135"/>
      <c r="O75" s="12"/>
      <c r="P75" s="12"/>
      <c r="Q75" s="12"/>
      <c r="R75" s="12"/>
      <c r="S75" s="12"/>
      <c r="T75" s="13"/>
    </row>
    <row r="76" spans="1:20" s="75" customFormat="1" ht="35.25" customHeight="1">
      <c r="A76" s="84" t="s">
        <v>64</v>
      </c>
      <c r="B76" s="96"/>
      <c r="C76" s="129" t="s">
        <v>90</v>
      </c>
      <c r="D76" s="130"/>
      <c r="E76" s="100">
        <f aca="true" t="shared" si="12" ref="E76:J76">ROUND(((E64*100)/E5),2)</f>
        <v>6.7</v>
      </c>
      <c r="F76" s="100">
        <f t="shared" si="12"/>
        <v>8.9</v>
      </c>
      <c r="G76" s="100">
        <f t="shared" si="12"/>
        <v>7.06</v>
      </c>
      <c r="H76" s="100">
        <f t="shared" si="12"/>
        <v>22.57</v>
      </c>
      <c r="I76" s="100">
        <f t="shared" si="12"/>
        <v>20.27</v>
      </c>
      <c r="J76" s="100">
        <f t="shared" si="12"/>
        <v>16.27</v>
      </c>
      <c r="K76" s="84"/>
      <c r="L76" s="90"/>
      <c r="M76" s="129" t="s">
        <v>90</v>
      </c>
      <c r="N76" s="130"/>
      <c r="O76" s="100">
        <f>ROUND(((O64*100)/O5),2)</f>
        <v>12.26</v>
      </c>
      <c r="P76" s="100">
        <f>ROUND(((P64*100)/P5),2)</f>
        <v>8.25</v>
      </c>
      <c r="Q76" s="100">
        <f>ROUND(((Q64*100)/Q5),2)</f>
        <v>4.25</v>
      </c>
      <c r="R76" s="91"/>
      <c r="S76" s="91"/>
      <c r="T76" s="92"/>
    </row>
    <row r="77" spans="1:20" s="75" customFormat="1" ht="25.5" customHeight="1" thickBot="1">
      <c r="A77" s="84"/>
      <c r="B77" s="96"/>
      <c r="C77" s="129" t="s">
        <v>78</v>
      </c>
      <c r="D77" s="130"/>
      <c r="E77" s="100">
        <f aca="true" t="shared" si="13" ref="E77:J77">ROUND(((E64*100)/E5),2)</f>
        <v>6.7</v>
      </c>
      <c r="F77" s="100">
        <f t="shared" si="13"/>
        <v>8.9</v>
      </c>
      <c r="G77" s="100">
        <f t="shared" si="13"/>
        <v>7.06</v>
      </c>
      <c r="H77" s="100">
        <f t="shared" si="13"/>
        <v>22.57</v>
      </c>
      <c r="I77" s="100">
        <f t="shared" si="13"/>
        <v>20.27</v>
      </c>
      <c r="J77" s="100">
        <f t="shared" si="13"/>
        <v>16.27</v>
      </c>
      <c r="K77" s="84"/>
      <c r="L77" s="90"/>
      <c r="M77" s="129" t="s">
        <v>78</v>
      </c>
      <c r="N77" s="130"/>
      <c r="O77" s="100">
        <f aca="true" t="shared" si="14" ref="O77:T77">ROUND(((O64*100)/O5),2)</f>
        <v>12.26</v>
      </c>
      <c r="P77" s="100">
        <f t="shared" si="14"/>
        <v>8.25</v>
      </c>
      <c r="Q77" s="100">
        <f t="shared" si="14"/>
        <v>4.25</v>
      </c>
      <c r="R77" s="100">
        <f t="shared" si="14"/>
        <v>0</v>
      </c>
      <c r="S77" s="100">
        <f t="shared" si="14"/>
        <v>0</v>
      </c>
      <c r="T77" s="100">
        <f t="shared" si="14"/>
        <v>0</v>
      </c>
    </row>
    <row r="78" spans="1:20" s="15" customFormat="1" ht="15" customHeight="1" thickTop="1">
      <c r="A78" s="146" t="s">
        <v>0</v>
      </c>
      <c r="B78" s="139" t="s">
        <v>1</v>
      </c>
      <c r="C78" s="139"/>
      <c r="D78" s="139"/>
      <c r="E78" s="139" t="s">
        <v>2</v>
      </c>
      <c r="F78" s="139"/>
      <c r="G78" s="139" t="s">
        <v>3</v>
      </c>
      <c r="H78" s="139"/>
      <c r="I78" s="139"/>
      <c r="J78" s="150"/>
      <c r="K78" s="146" t="s">
        <v>0</v>
      </c>
      <c r="L78" s="139" t="s">
        <v>1</v>
      </c>
      <c r="M78" s="139"/>
      <c r="N78" s="139"/>
      <c r="O78" s="136" t="s">
        <v>41</v>
      </c>
      <c r="P78" s="137"/>
      <c r="Q78" s="137"/>
      <c r="R78" s="137"/>
      <c r="S78" s="137"/>
      <c r="T78" s="138"/>
    </row>
    <row r="79" spans="1:20" s="15" customFormat="1" ht="33" customHeight="1">
      <c r="A79" s="147"/>
      <c r="B79" s="140"/>
      <c r="C79" s="140"/>
      <c r="D79" s="140"/>
      <c r="E79" s="6" t="s">
        <v>40</v>
      </c>
      <c r="F79" s="6" t="s">
        <v>42</v>
      </c>
      <c r="G79" s="6">
        <v>2005</v>
      </c>
      <c r="H79" s="6">
        <v>2006</v>
      </c>
      <c r="I79" s="6">
        <v>2007</v>
      </c>
      <c r="J79" s="7">
        <v>2008</v>
      </c>
      <c r="K79" s="147"/>
      <c r="L79" s="140"/>
      <c r="M79" s="140"/>
      <c r="N79" s="140"/>
      <c r="O79" s="6">
        <v>2009</v>
      </c>
      <c r="P79" s="65">
        <v>2010</v>
      </c>
      <c r="Q79" s="65">
        <v>2011</v>
      </c>
      <c r="R79" s="65">
        <v>2012</v>
      </c>
      <c r="S79" s="65">
        <v>2013</v>
      </c>
      <c r="T79" s="7">
        <v>2014</v>
      </c>
    </row>
    <row r="80" spans="1:20" s="15" customFormat="1" ht="12.75" customHeight="1" thickBot="1">
      <c r="A80" s="8">
        <v>0</v>
      </c>
      <c r="B80" s="126">
        <v>1</v>
      </c>
      <c r="C80" s="126"/>
      <c r="D80" s="126"/>
      <c r="E80" s="9">
        <v>2</v>
      </c>
      <c r="F80" s="9">
        <v>3</v>
      </c>
      <c r="G80" s="9">
        <v>4</v>
      </c>
      <c r="H80" s="9">
        <v>5</v>
      </c>
      <c r="I80" s="9">
        <v>6</v>
      </c>
      <c r="J80" s="10">
        <v>7</v>
      </c>
      <c r="K80" s="8">
        <v>0</v>
      </c>
      <c r="L80" s="126">
        <v>1</v>
      </c>
      <c r="M80" s="126"/>
      <c r="N80" s="126"/>
      <c r="O80" s="9">
        <v>8</v>
      </c>
      <c r="P80" s="66">
        <v>9</v>
      </c>
      <c r="Q80" s="66">
        <v>10</v>
      </c>
      <c r="R80" s="66">
        <v>11</v>
      </c>
      <c r="S80" s="66">
        <v>12</v>
      </c>
      <c r="T80" s="10">
        <v>13</v>
      </c>
    </row>
    <row r="81" spans="1:20" s="15" customFormat="1" ht="25.5" customHeight="1" thickTop="1">
      <c r="A81" s="5"/>
      <c r="B81" s="106"/>
      <c r="C81" s="134" t="s">
        <v>91</v>
      </c>
      <c r="D81" s="135"/>
      <c r="E81" s="100">
        <f aca="true" t="shared" si="15" ref="E81:J81">ROUND(((E64*100)/E6),2)</f>
        <v>10.04</v>
      </c>
      <c r="F81" s="100">
        <f t="shared" si="15"/>
        <v>13.32</v>
      </c>
      <c r="G81" s="100">
        <f t="shared" si="15"/>
        <v>10.24</v>
      </c>
      <c r="H81" s="100">
        <f t="shared" si="15"/>
        <v>30.59</v>
      </c>
      <c r="I81" s="100">
        <f t="shared" si="15"/>
        <v>27.5</v>
      </c>
      <c r="J81" s="100">
        <f t="shared" si="15"/>
        <v>22.07</v>
      </c>
      <c r="K81" s="5"/>
      <c r="L81" s="47"/>
      <c r="M81" s="134" t="s">
        <v>91</v>
      </c>
      <c r="N81" s="135"/>
      <c r="O81" s="100">
        <f>ROUND(((O64*100)/O6),2)</f>
        <v>16.63</v>
      </c>
      <c r="P81" s="100">
        <f>ROUND(((P64*100)/P6),2)</f>
        <v>11.2</v>
      </c>
      <c r="Q81" s="100">
        <f>ROUND(((Q64*100)/Q6),2)</f>
        <v>5.76</v>
      </c>
      <c r="R81" s="12"/>
      <c r="S81" s="12"/>
      <c r="T81" s="13"/>
    </row>
    <row r="82" spans="1:20" s="15" customFormat="1" ht="34.5" customHeight="1">
      <c r="A82" s="5"/>
      <c r="B82" s="106"/>
      <c r="C82" s="134" t="s">
        <v>92</v>
      </c>
      <c r="D82" s="135"/>
      <c r="E82" s="100">
        <f aca="true" t="shared" si="16" ref="E82:J82">ROUND(((E64*100)/E6),2)</f>
        <v>10.04</v>
      </c>
      <c r="F82" s="100">
        <f t="shared" si="16"/>
        <v>13.32</v>
      </c>
      <c r="G82" s="100">
        <f t="shared" si="16"/>
        <v>10.24</v>
      </c>
      <c r="H82" s="100">
        <f t="shared" si="16"/>
        <v>30.59</v>
      </c>
      <c r="I82" s="100">
        <f t="shared" si="16"/>
        <v>27.5</v>
      </c>
      <c r="J82" s="100">
        <f t="shared" si="16"/>
        <v>22.07</v>
      </c>
      <c r="K82" s="5"/>
      <c r="L82" s="47"/>
      <c r="M82" s="134" t="s">
        <v>92</v>
      </c>
      <c r="N82" s="135"/>
      <c r="O82" s="100">
        <f>ROUND(((O64*100)/O6),2)</f>
        <v>16.63</v>
      </c>
      <c r="P82" s="100">
        <f>ROUND(((P64*100)/P6),2)</f>
        <v>11.2</v>
      </c>
      <c r="Q82" s="100">
        <f>ROUND(((Q64*100)/Q6),2)</f>
        <v>5.76</v>
      </c>
      <c r="R82" s="12"/>
      <c r="S82" s="12"/>
      <c r="T82" s="13"/>
    </row>
    <row r="84" spans="1:20" s="75" customFormat="1" ht="25.5" customHeight="1">
      <c r="A84" s="84" t="s">
        <v>65</v>
      </c>
      <c r="B84" s="96" t="s">
        <v>89</v>
      </c>
      <c r="C84" s="129" t="s">
        <v>66</v>
      </c>
      <c r="D84" s="130"/>
      <c r="E84" s="91">
        <f aca="true" t="shared" si="17" ref="E84:J84">SUM(E85:E91)</f>
        <v>1872869</v>
      </c>
      <c r="F84" s="91">
        <f t="shared" si="17"/>
        <v>1612477</v>
      </c>
      <c r="G84" s="91">
        <f t="shared" si="17"/>
        <v>3397430</v>
      </c>
      <c r="H84" s="91">
        <f t="shared" si="17"/>
        <v>2872617</v>
      </c>
      <c r="I84" s="91">
        <f t="shared" si="17"/>
        <v>2286632</v>
      </c>
      <c r="J84" s="91">
        <f t="shared" si="17"/>
        <v>3250000</v>
      </c>
      <c r="K84" s="84" t="s">
        <v>65</v>
      </c>
      <c r="L84" s="90"/>
      <c r="M84" s="129" t="s">
        <v>66</v>
      </c>
      <c r="N84" s="130"/>
      <c r="O84" s="91">
        <f aca="true" t="shared" si="18" ref="O84:T84">SUM(O85:O91)</f>
        <v>3145000</v>
      </c>
      <c r="P84" s="91">
        <f t="shared" si="18"/>
        <v>3040000</v>
      </c>
      <c r="Q84" s="91">
        <f t="shared" si="18"/>
        <v>2840000</v>
      </c>
      <c r="R84" s="91">
        <f t="shared" si="18"/>
        <v>2884000</v>
      </c>
      <c r="S84" s="91">
        <f t="shared" si="18"/>
        <v>360000</v>
      </c>
      <c r="T84" s="91">
        <f t="shared" si="18"/>
        <v>120000</v>
      </c>
    </row>
    <row r="85" spans="1:20" s="15" customFormat="1" ht="22.5" customHeight="1">
      <c r="A85" s="5"/>
      <c r="B85" s="106"/>
      <c r="C85" s="134" t="s">
        <v>70</v>
      </c>
      <c r="D85" s="135"/>
      <c r="E85" s="12">
        <v>1872869</v>
      </c>
      <c r="F85" s="12">
        <v>1612477</v>
      </c>
      <c r="G85" s="12">
        <v>3188930</v>
      </c>
      <c r="H85" s="12">
        <v>2626617</v>
      </c>
      <c r="I85" s="12">
        <v>2040632</v>
      </c>
      <c r="J85" s="13"/>
      <c r="K85" s="5"/>
      <c r="L85" s="47"/>
      <c r="M85" s="134" t="s">
        <v>70</v>
      </c>
      <c r="N85" s="135"/>
      <c r="O85" s="12"/>
      <c r="P85" s="12"/>
      <c r="Q85" s="12"/>
      <c r="R85" s="12"/>
      <c r="S85" s="12"/>
      <c r="T85" s="13"/>
    </row>
    <row r="86" spans="1:20" s="15" customFormat="1" ht="15.75" customHeight="1">
      <c r="A86" s="5"/>
      <c r="B86" s="106"/>
      <c r="C86" s="101"/>
      <c r="D86" s="102" t="s">
        <v>76</v>
      </c>
      <c r="E86" s="12"/>
      <c r="F86" s="12"/>
      <c r="G86" s="12"/>
      <c r="H86" s="12"/>
      <c r="I86" s="12"/>
      <c r="J86" s="13"/>
      <c r="K86" s="5"/>
      <c r="L86" s="47"/>
      <c r="M86" s="101"/>
      <c r="N86" s="102" t="s">
        <v>76</v>
      </c>
      <c r="O86" s="12"/>
      <c r="P86" s="12"/>
      <c r="Q86" s="12"/>
      <c r="R86" s="12"/>
      <c r="S86" s="12"/>
      <c r="T86" s="13"/>
    </row>
    <row r="87" spans="1:20" s="15" customFormat="1" ht="39" customHeight="1">
      <c r="A87" s="5"/>
      <c r="B87" s="106"/>
      <c r="C87" s="131" t="s">
        <v>72</v>
      </c>
      <c r="D87" s="132"/>
      <c r="E87" s="12"/>
      <c r="F87" s="12"/>
      <c r="G87" s="12"/>
      <c r="H87" s="12"/>
      <c r="I87" s="12"/>
      <c r="J87" s="13"/>
      <c r="K87" s="5"/>
      <c r="L87" s="47"/>
      <c r="M87" s="131" t="s">
        <v>95</v>
      </c>
      <c r="N87" s="132"/>
      <c r="O87" s="12"/>
      <c r="P87" s="12"/>
      <c r="Q87" s="12"/>
      <c r="R87" s="12"/>
      <c r="S87" s="12"/>
      <c r="T87" s="13"/>
    </row>
    <row r="88" spans="1:20" s="15" customFormat="1" ht="21" customHeight="1">
      <c r="A88" s="5"/>
      <c r="B88" s="106"/>
      <c r="C88" s="134" t="s">
        <v>79</v>
      </c>
      <c r="D88" s="135"/>
      <c r="E88" s="12"/>
      <c r="F88" s="12"/>
      <c r="G88" s="12"/>
      <c r="H88" s="12"/>
      <c r="I88" s="12"/>
      <c r="J88" s="13">
        <v>3004000</v>
      </c>
      <c r="K88" s="5"/>
      <c r="L88" s="47"/>
      <c r="M88" s="134" t="s">
        <v>67</v>
      </c>
      <c r="N88" s="135"/>
      <c r="O88" s="12">
        <v>2899000</v>
      </c>
      <c r="P88" s="12">
        <v>2794000</v>
      </c>
      <c r="Q88" s="12">
        <v>2689000</v>
      </c>
      <c r="R88" s="12">
        <v>2733000</v>
      </c>
      <c r="S88" s="12"/>
      <c r="T88" s="13"/>
    </row>
    <row r="89" spans="1:20" s="15" customFormat="1" ht="15.75" customHeight="1">
      <c r="A89" s="5"/>
      <c r="B89" s="106"/>
      <c r="C89" s="101"/>
      <c r="D89" s="102" t="s">
        <v>76</v>
      </c>
      <c r="E89" s="12"/>
      <c r="F89" s="12"/>
      <c r="G89" s="12"/>
      <c r="H89" s="12"/>
      <c r="I89" s="12"/>
      <c r="J89" s="13"/>
      <c r="K89" s="5"/>
      <c r="L89" s="47"/>
      <c r="M89" s="101"/>
      <c r="N89" s="102" t="s">
        <v>76</v>
      </c>
      <c r="O89" s="12"/>
      <c r="P89" s="12"/>
      <c r="Q89" s="12"/>
      <c r="R89" s="12"/>
      <c r="S89" s="12"/>
      <c r="T89" s="13"/>
    </row>
    <row r="90" spans="1:20" s="15" customFormat="1" ht="45" customHeight="1">
      <c r="A90" s="5"/>
      <c r="B90" s="106"/>
      <c r="C90" s="101"/>
      <c r="D90" s="113" t="s">
        <v>72</v>
      </c>
      <c r="E90" s="114"/>
      <c r="F90" s="12"/>
      <c r="G90" s="12"/>
      <c r="H90" s="12"/>
      <c r="I90" s="12"/>
      <c r="J90" s="13"/>
      <c r="K90" s="5"/>
      <c r="L90" s="47"/>
      <c r="M90" s="131" t="s">
        <v>95</v>
      </c>
      <c r="N90" s="132"/>
      <c r="O90" s="12"/>
      <c r="P90" s="12"/>
      <c r="Q90" s="12"/>
      <c r="R90" s="12"/>
      <c r="S90" s="12"/>
      <c r="T90" s="13"/>
    </row>
    <row r="91" spans="1:20" s="15" customFormat="1" ht="33.75" customHeight="1">
      <c r="A91" s="5"/>
      <c r="B91" s="106"/>
      <c r="C91" s="134" t="s">
        <v>68</v>
      </c>
      <c r="D91" s="135"/>
      <c r="E91" s="12"/>
      <c r="F91" s="12"/>
      <c r="G91" s="12">
        <v>208500</v>
      </c>
      <c r="H91" s="12">
        <v>246000</v>
      </c>
      <c r="I91" s="12">
        <v>246000</v>
      </c>
      <c r="J91" s="13">
        <v>246000</v>
      </c>
      <c r="K91" s="5"/>
      <c r="L91" s="47"/>
      <c r="M91" s="134" t="s">
        <v>68</v>
      </c>
      <c r="N91" s="135"/>
      <c r="O91" s="12">
        <v>246000</v>
      </c>
      <c r="P91" s="12">
        <v>246000</v>
      </c>
      <c r="Q91" s="12">
        <v>151000</v>
      </c>
      <c r="R91" s="12">
        <v>151000</v>
      </c>
      <c r="S91" s="12">
        <v>360000</v>
      </c>
      <c r="T91" s="13">
        <v>120000</v>
      </c>
    </row>
    <row r="92" spans="1:20" s="75" customFormat="1" ht="25.5" customHeight="1">
      <c r="A92" s="84" t="s">
        <v>69</v>
      </c>
      <c r="B92" s="96"/>
      <c r="C92" s="129" t="s">
        <v>93</v>
      </c>
      <c r="D92" s="130"/>
      <c r="E92" s="100">
        <f>ROUND(((E84*100)/E5),2)</f>
        <v>4.23</v>
      </c>
      <c r="F92" s="100">
        <f>((F84*100)/F5)</f>
        <v>3.1658433982084273</v>
      </c>
      <c r="G92" s="100">
        <f>((G84*100)/G5)</f>
        <v>6.579207525242504</v>
      </c>
      <c r="H92" s="100">
        <f>((H84*100)/H5)</f>
        <v>4.598463402596578</v>
      </c>
      <c r="I92" s="100">
        <f>((I84*100)/I5)</f>
        <v>3.664474358974359</v>
      </c>
      <c r="J92" s="100">
        <f>((J84*100)/J5)</f>
        <v>5.208333333333333</v>
      </c>
      <c r="K92" s="84" t="s">
        <v>69</v>
      </c>
      <c r="L92" s="90"/>
      <c r="M92" s="129" t="s">
        <v>93</v>
      </c>
      <c r="N92" s="130"/>
      <c r="O92" s="100">
        <f aca="true" t="shared" si="19" ref="O92:T92">((O84*100)/O5)</f>
        <v>5.040064102564102</v>
      </c>
      <c r="P92" s="100">
        <f t="shared" si="19"/>
        <v>4.871794871794871</v>
      </c>
      <c r="Q92" s="100">
        <f t="shared" si="19"/>
        <v>4.551282051282051</v>
      </c>
      <c r="R92" s="100">
        <f t="shared" si="19"/>
        <v>4.621794871794871</v>
      </c>
      <c r="S92" s="100">
        <f t="shared" si="19"/>
        <v>0.5769230769230769</v>
      </c>
      <c r="T92" s="100">
        <f t="shared" si="19"/>
        <v>0.19230769230769232</v>
      </c>
    </row>
    <row r="93" spans="1:20" s="75" customFormat="1" ht="21" customHeight="1">
      <c r="A93" s="84"/>
      <c r="B93" s="96"/>
      <c r="C93" s="129" t="s">
        <v>80</v>
      </c>
      <c r="D93" s="130"/>
      <c r="E93" s="100">
        <f aca="true" t="shared" si="20" ref="E93:J93">ROUND(((E84*100)/E5),2)</f>
        <v>4.23</v>
      </c>
      <c r="F93" s="100">
        <f t="shared" si="20"/>
        <v>3.17</v>
      </c>
      <c r="G93" s="100">
        <f t="shared" si="20"/>
        <v>6.58</v>
      </c>
      <c r="H93" s="100">
        <f t="shared" si="20"/>
        <v>4.6</v>
      </c>
      <c r="I93" s="100">
        <f t="shared" si="20"/>
        <v>3.66</v>
      </c>
      <c r="J93" s="100">
        <f t="shared" si="20"/>
        <v>5.21</v>
      </c>
      <c r="K93" s="84"/>
      <c r="L93" s="90"/>
      <c r="M93" s="129" t="s">
        <v>80</v>
      </c>
      <c r="N93" s="130"/>
      <c r="O93" s="100">
        <f aca="true" t="shared" si="21" ref="O93:T93">ROUND(((O84*100)/O5),2)</f>
        <v>5.04</v>
      </c>
      <c r="P93" s="100">
        <f t="shared" si="21"/>
        <v>4.87</v>
      </c>
      <c r="Q93" s="100">
        <f t="shared" si="21"/>
        <v>4.55</v>
      </c>
      <c r="R93" s="100">
        <f t="shared" si="21"/>
        <v>4.62</v>
      </c>
      <c r="S93" s="100">
        <f t="shared" si="21"/>
        <v>0.58</v>
      </c>
      <c r="T93" s="100">
        <f t="shared" si="21"/>
        <v>0.19</v>
      </c>
    </row>
    <row r="94" spans="1:20" s="15" customFormat="1" ht="25.5" customHeight="1">
      <c r="A94" s="5"/>
      <c r="B94" s="106"/>
      <c r="C94" s="134" t="s">
        <v>94</v>
      </c>
      <c r="D94" s="135"/>
      <c r="E94" s="100">
        <f aca="true" t="shared" si="22" ref="E94:J94">ROUND(((E84*100)/E6),2)</f>
        <v>6.34</v>
      </c>
      <c r="F94" s="100">
        <f t="shared" si="22"/>
        <v>4.74</v>
      </c>
      <c r="G94" s="100">
        <f t="shared" si="22"/>
        <v>9.55</v>
      </c>
      <c r="H94" s="100">
        <f t="shared" si="22"/>
        <v>6.23</v>
      </c>
      <c r="I94" s="100">
        <f t="shared" si="22"/>
        <v>4.97</v>
      </c>
      <c r="J94" s="100">
        <f t="shared" si="22"/>
        <v>7.07</v>
      </c>
      <c r="K94" s="5"/>
      <c r="L94" s="47"/>
      <c r="M94" s="134" t="s">
        <v>94</v>
      </c>
      <c r="N94" s="135"/>
      <c r="O94" s="100">
        <f aca="true" t="shared" si="23" ref="O94:T94">ROUND(((O84*100)/O6),2)</f>
        <v>6.84</v>
      </c>
      <c r="P94" s="100">
        <f t="shared" si="23"/>
        <v>6.61</v>
      </c>
      <c r="Q94" s="100">
        <f t="shared" si="23"/>
        <v>6.17</v>
      </c>
      <c r="R94" s="100">
        <f t="shared" si="23"/>
        <v>6.27</v>
      </c>
      <c r="S94" s="100">
        <f t="shared" si="23"/>
        <v>0.78</v>
      </c>
      <c r="T94" s="100">
        <f t="shared" si="23"/>
        <v>0.26</v>
      </c>
    </row>
    <row r="95" spans="1:20" s="15" customFormat="1" ht="25.5" customHeight="1">
      <c r="A95" s="5"/>
      <c r="B95" s="106"/>
      <c r="C95" s="134" t="s">
        <v>81</v>
      </c>
      <c r="D95" s="135"/>
      <c r="E95" s="100">
        <f aca="true" t="shared" si="24" ref="E95:J95">ROUND(((E84*100)/E6),2)</f>
        <v>6.34</v>
      </c>
      <c r="F95" s="100">
        <f t="shared" si="24"/>
        <v>4.74</v>
      </c>
      <c r="G95" s="100">
        <f t="shared" si="24"/>
        <v>9.55</v>
      </c>
      <c r="H95" s="100">
        <f t="shared" si="24"/>
        <v>6.23</v>
      </c>
      <c r="I95" s="100">
        <f t="shared" si="24"/>
        <v>4.97</v>
      </c>
      <c r="J95" s="100">
        <f t="shared" si="24"/>
        <v>7.07</v>
      </c>
      <c r="K95" s="5"/>
      <c r="L95" s="47"/>
      <c r="M95" s="134" t="s">
        <v>81</v>
      </c>
      <c r="N95" s="135"/>
      <c r="O95" s="100">
        <f aca="true" t="shared" si="25" ref="O95:T95">ROUND(((O84*100)/O6),2)</f>
        <v>6.84</v>
      </c>
      <c r="P95" s="100">
        <f t="shared" si="25"/>
        <v>6.61</v>
      </c>
      <c r="Q95" s="100">
        <f t="shared" si="25"/>
        <v>6.17</v>
      </c>
      <c r="R95" s="100">
        <f t="shared" si="25"/>
        <v>6.27</v>
      </c>
      <c r="S95" s="100">
        <f t="shared" si="25"/>
        <v>0.78</v>
      </c>
      <c r="T95" s="100">
        <f t="shared" si="25"/>
        <v>0.26</v>
      </c>
    </row>
    <row r="96" spans="1:20" s="87" customFormat="1" ht="25.5" customHeight="1">
      <c r="A96" s="99"/>
      <c r="B96" s="85"/>
      <c r="C96" s="133"/>
      <c r="D96" s="133"/>
      <c r="E96" s="86"/>
      <c r="F96" s="86"/>
      <c r="G96" s="86"/>
      <c r="H96" s="86"/>
      <c r="I96" s="86"/>
      <c r="J96" s="86"/>
      <c r="K96" s="85"/>
      <c r="L96" s="52"/>
      <c r="M96" s="133"/>
      <c r="N96" s="133"/>
      <c r="O96" s="86"/>
      <c r="P96" s="86"/>
      <c r="Q96" s="86"/>
      <c r="R96" s="86"/>
      <c r="S96" s="86"/>
      <c r="T96" s="86"/>
    </row>
    <row r="97" spans="1:20" s="87" customFormat="1" ht="25.5" customHeight="1">
      <c r="A97" s="85"/>
      <c r="B97" s="111"/>
      <c r="C97" s="125"/>
      <c r="D97" s="125"/>
      <c r="E97" s="86"/>
      <c r="F97" s="86"/>
      <c r="G97" s="86"/>
      <c r="H97" s="86"/>
      <c r="I97" s="86"/>
      <c r="J97" s="86"/>
      <c r="K97" s="85"/>
      <c r="L97" s="52"/>
      <c r="M97" s="133"/>
      <c r="N97" s="133"/>
      <c r="O97" s="86"/>
      <c r="P97" s="86"/>
      <c r="Q97" s="86"/>
      <c r="R97" s="86"/>
      <c r="S97" s="86"/>
      <c r="T97" s="86"/>
    </row>
    <row r="98" spans="1:11" s="89" customFormat="1" ht="12.75">
      <c r="A98" s="88"/>
      <c r="B98" s="112"/>
      <c r="K98" s="88"/>
    </row>
  </sheetData>
  <mergeCells count="109">
    <mergeCell ref="M90:N90"/>
    <mergeCell ref="O61:T61"/>
    <mergeCell ref="O78:T78"/>
    <mergeCell ref="L80:N80"/>
    <mergeCell ref="M87:N87"/>
    <mergeCell ref="B63:D63"/>
    <mergeCell ref="L63:N63"/>
    <mergeCell ref="A78:A79"/>
    <mergeCell ref="B78:D79"/>
    <mergeCell ref="E78:F78"/>
    <mergeCell ref="G78:J78"/>
    <mergeCell ref="K78:K79"/>
    <mergeCell ref="L78:N79"/>
    <mergeCell ref="C64:D64"/>
    <mergeCell ref="M64:N64"/>
    <mergeCell ref="K61:K62"/>
    <mergeCell ref="L61:N62"/>
    <mergeCell ref="A60:E60"/>
    <mergeCell ref="A35:A36"/>
    <mergeCell ref="A61:A62"/>
    <mergeCell ref="B61:D62"/>
    <mergeCell ref="E61:F61"/>
    <mergeCell ref="G61:J61"/>
    <mergeCell ref="C38:D38"/>
    <mergeCell ref="K35:K36"/>
    <mergeCell ref="G18:J18"/>
    <mergeCell ref="K18:K19"/>
    <mergeCell ref="L18:N19"/>
    <mergeCell ref="O18:T18"/>
    <mergeCell ref="B20:D20"/>
    <mergeCell ref="A18:A19"/>
    <mergeCell ref="B18:D19"/>
    <mergeCell ref="E18:F18"/>
    <mergeCell ref="A2:A3"/>
    <mergeCell ref="E2:F2"/>
    <mergeCell ref="B2:D3"/>
    <mergeCell ref="C15:D15"/>
    <mergeCell ref="B4:D4"/>
    <mergeCell ref="C5:D5"/>
    <mergeCell ref="C6:D6"/>
    <mergeCell ref="C8:D8"/>
    <mergeCell ref="G2:J2"/>
    <mergeCell ref="G35:J35"/>
    <mergeCell ref="B37:D37"/>
    <mergeCell ref="C7:D7"/>
    <mergeCell ref="B35:D36"/>
    <mergeCell ref="E35:F35"/>
    <mergeCell ref="C9:D9"/>
    <mergeCell ref="C10:D10"/>
    <mergeCell ref="C13:D13"/>
    <mergeCell ref="C14:D14"/>
    <mergeCell ref="K2:K3"/>
    <mergeCell ref="L2:N3"/>
    <mergeCell ref="L4:N4"/>
    <mergeCell ref="M5:N5"/>
    <mergeCell ref="M13:N13"/>
    <mergeCell ref="M14:N14"/>
    <mergeCell ref="M15:N15"/>
    <mergeCell ref="L20:N20"/>
    <mergeCell ref="M38:N38"/>
    <mergeCell ref="O2:T2"/>
    <mergeCell ref="O35:T35"/>
    <mergeCell ref="M6:N6"/>
    <mergeCell ref="M7:N7"/>
    <mergeCell ref="M8:N8"/>
    <mergeCell ref="M9:N9"/>
    <mergeCell ref="L35:N36"/>
    <mergeCell ref="L37:N37"/>
    <mergeCell ref="M10:N10"/>
    <mergeCell ref="C77:D77"/>
    <mergeCell ref="C65:D65"/>
    <mergeCell ref="M65:N65"/>
    <mergeCell ref="C68:D68"/>
    <mergeCell ref="M68:N68"/>
    <mergeCell ref="M77:N77"/>
    <mergeCell ref="C71:D71"/>
    <mergeCell ref="M71:N71"/>
    <mergeCell ref="C74:D74"/>
    <mergeCell ref="M74:N74"/>
    <mergeCell ref="C75:D75"/>
    <mergeCell ref="M75:N75"/>
    <mergeCell ref="M84:N84"/>
    <mergeCell ref="C85:D85"/>
    <mergeCell ref="M85:N85"/>
    <mergeCell ref="C76:D76"/>
    <mergeCell ref="M76:N76"/>
    <mergeCell ref="C81:D81"/>
    <mergeCell ref="M81:N81"/>
    <mergeCell ref="B80:D80"/>
    <mergeCell ref="C82:D82"/>
    <mergeCell ref="C97:D97"/>
    <mergeCell ref="M97:N97"/>
    <mergeCell ref="C92:D92"/>
    <mergeCell ref="M92:N92"/>
    <mergeCell ref="C94:D94"/>
    <mergeCell ref="M94:N94"/>
    <mergeCell ref="M82:N82"/>
    <mergeCell ref="C95:D95"/>
    <mergeCell ref="C93:D93"/>
    <mergeCell ref="C84:D84"/>
    <mergeCell ref="C87:D87"/>
    <mergeCell ref="C96:D96"/>
    <mergeCell ref="M96:N96"/>
    <mergeCell ref="C88:D88"/>
    <mergeCell ref="M88:N88"/>
    <mergeCell ref="C91:D91"/>
    <mergeCell ref="M91:N91"/>
    <mergeCell ref="M95:N95"/>
    <mergeCell ref="M93:N93"/>
  </mergeCells>
  <printOptions/>
  <pageMargins left="1.23" right="1.26" top="1.1811023622047245" bottom="0.984251968503937" header="0.5118110236220472" footer="0.4330708661417323"/>
  <pageSetup horizontalDpi="600" verticalDpi="600" orientation="landscape" paperSize="9" r:id="rId1"/>
  <headerFooter alignWithMargins="0">
    <oddHeader>&amp;CPrognoza długu publicznego na lata 2006-2014</oddHead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15"/>
  <sheetViews>
    <sheetView showZeros="0" workbookViewId="0" topLeftCell="L1">
      <selection activeCell="O7" sqref="O7"/>
    </sheetView>
  </sheetViews>
  <sheetFormatPr defaultColWidth="9.00390625" defaultRowHeight="12.75"/>
  <cols>
    <col min="1" max="1" width="3.375" style="1" bestFit="1" customWidth="1"/>
    <col min="2" max="5" width="15.75390625" style="1" customWidth="1"/>
    <col min="6" max="9" width="16.75390625" style="1" customWidth="1"/>
    <col min="10" max="10" width="3.375" style="1" customWidth="1"/>
    <col min="11" max="16" width="16.75390625" style="1" customWidth="1"/>
    <col min="17" max="16384" width="9.125" style="1" customWidth="1"/>
  </cols>
  <sheetData>
    <row r="1" ht="13.5" thickBot="1"/>
    <row r="2" spans="1:16" s="22" customFormat="1" ht="27" customHeight="1" thickTop="1">
      <c r="A2" s="154" t="s">
        <v>0</v>
      </c>
      <c r="B2" s="152" t="s">
        <v>38</v>
      </c>
      <c r="C2" s="152" t="s">
        <v>32</v>
      </c>
      <c r="D2" s="152" t="s">
        <v>33</v>
      </c>
      <c r="E2" s="152" t="s">
        <v>34</v>
      </c>
      <c r="F2" s="156" t="s">
        <v>35</v>
      </c>
      <c r="G2" s="157"/>
      <c r="H2" s="157"/>
      <c r="I2" s="158"/>
      <c r="J2" s="154" t="s">
        <v>0</v>
      </c>
      <c r="K2" s="156" t="s">
        <v>35</v>
      </c>
      <c r="L2" s="157"/>
      <c r="M2" s="157"/>
      <c r="N2" s="157"/>
      <c r="O2" s="157"/>
      <c r="P2" s="158"/>
    </row>
    <row r="3" spans="1:16" s="22" customFormat="1" ht="30.75" customHeight="1">
      <c r="A3" s="155"/>
      <c r="B3" s="153"/>
      <c r="C3" s="153"/>
      <c r="D3" s="153"/>
      <c r="E3" s="153"/>
      <c r="F3" s="23">
        <v>2005</v>
      </c>
      <c r="G3" s="23">
        <v>2006</v>
      </c>
      <c r="H3" s="23">
        <v>2007</v>
      </c>
      <c r="I3" s="24">
        <v>2008</v>
      </c>
      <c r="J3" s="155"/>
      <c r="K3" s="23">
        <v>2009</v>
      </c>
      <c r="L3" s="23">
        <v>2010</v>
      </c>
      <c r="M3" s="78">
        <v>2011</v>
      </c>
      <c r="N3" s="78">
        <v>2012</v>
      </c>
      <c r="O3" s="78">
        <v>2013</v>
      </c>
      <c r="P3" s="24">
        <v>2014</v>
      </c>
    </row>
    <row r="4" spans="1:16" s="21" customFormat="1" ht="11.25" thickBot="1">
      <c r="A4" s="18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20">
        <v>9</v>
      </c>
      <c r="J4" s="18">
        <v>1</v>
      </c>
      <c r="K4" s="19">
        <v>8</v>
      </c>
      <c r="L4" s="79"/>
      <c r="M4" s="79"/>
      <c r="N4" s="79"/>
      <c r="O4" s="79"/>
      <c r="P4" s="20">
        <v>9</v>
      </c>
    </row>
    <row r="5" spans="1:16" s="26" customFormat="1" ht="36" customHeight="1" thickTop="1">
      <c r="A5" s="25">
        <v>1</v>
      </c>
      <c r="B5" s="31" t="s">
        <v>48</v>
      </c>
      <c r="C5" s="17">
        <v>1319172</v>
      </c>
      <c r="D5" s="17"/>
      <c r="E5" s="17">
        <v>1319172</v>
      </c>
      <c r="F5" s="17">
        <v>128975</v>
      </c>
      <c r="G5" s="17">
        <v>166475</v>
      </c>
      <c r="H5" s="17">
        <v>166475</v>
      </c>
      <c r="I5" s="17">
        <v>166475</v>
      </c>
      <c r="J5" s="25">
        <v>1</v>
      </c>
      <c r="K5" s="17">
        <v>166475</v>
      </c>
      <c r="L5" s="17">
        <v>166475</v>
      </c>
      <c r="M5" s="80">
        <v>151000</v>
      </c>
      <c r="N5" s="80">
        <v>151000</v>
      </c>
      <c r="O5" s="80">
        <v>360000</v>
      </c>
      <c r="P5" s="32">
        <v>120000</v>
      </c>
    </row>
    <row r="6" spans="1:16" s="26" customFormat="1" ht="36" customHeight="1">
      <c r="A6" s="27">
        <v>2</v>
      </c>
      <c r="B6" s="33" t="s">
        <v>49</v>
      </c>
      <c r="C6" s="17">
        <v>500000</v>
      </c>
      <c r="D6" s="16"/>
      <c r="E6" s="17">
        <v>500000</v>
      </c>
      <c r="F6" s="16">
        <v>79525</v>
      </c>
      <c r="G6" s="16">
        <v>79525</v>
      </c>
      <c r="H6" s="16">
        <v>79525</v>
      </c>
      <c r="I6" s="16">
        <v>79525</v>
      </c>
      <c r="J6" s="27">
        <v>2</v>
      </c>
      <c r="K6" s="16">
        <v>79525</v>
      </c>
      <c r="L6" s="81">
        <v>79525</v>
      </c>
      <c r="M6" s="81"/>
      <c r="N6" s="81"/>
      <c r="O6" s="81"/>
      <c r="P6" s="34"/>
    </row>
    <row r="7" spans="1:16" s="26" customFormat="1" ht="36" customHeight="1">
      <c r="A7" s="27">
        <v>3</v>
      </c>
      <c r="B7" s="33"/>
      <c r="C7" s="17">
        <f>D7+E7</f>
        <v>0</v>
      </c>
      <c r="D7" s="16"/>
      <c r="E7" s="16"/>
      <c r="F7" s="16"/>
      <c r="G7" s="16"/>
      <c r="H7" s="16"/>
      <c r="I7" s="34"/>
      <c r="J7" s="27">
        <v>3</v>
      </c>
      <c r="K7" s="16"/>
      <c r="L7" s="81"/>
      <c r="M7" s="81"/>
      <c r="N7" s="81"/>
      <c r="O7" s="81"/>
      <c r="P7" s="34"/>
    </row>
    <row r="8" spans="1:16" s="26" customFormat="1" ht="36" customHeight="1">
      <c r="A8" s="27">
        <v>4</v>
      </c>
      <c r="B8" s="33"/>
      <c r="C8" s="17">
        <f>D8+E8</f>
        <v>0</v>
      </c>
      <c r="D8" s="16">
        <v>0</v>
      </c>
      <c r="E8" s="16"/>
      <c r="F8" s="16"/>
      <c r="G8" s="16"/>
      <c r="H8" s="16"/>
      <c r="I8" s="34"/>
      <c r="J8" s="27">
        <v>4</v>
      </c>
      <c r="K8" s="16"/>
      <c r="L8" s="81"/>
      <c r="M8" s="81"/>
      <c r="N8" s="81"/>
      <c r="O8" s="81"/>
      <c r="P8" s="34"/>
    </row>
    <row r="9" spans="1:16" s="26" customFormat="1" ht="36" customHeight="1">
      <c r="A9" s="27">
        <v>5</v>
      </c>
      <c r="B9" s="33"/>
      <c r="C9" s="17">
        <f>D9+E9</f>
        <v>0</v>
      </c>
      <c r="D9" s="16"/>
      <c r="E9" s="17"/>
      <c r="F9" s="16"/>
      <c r="G9" s="16"/>
      <c r="H9" s="16"/>
      <c r="I9" s="34"/>
      <c r="J9" s="27">
        <v>5</v>
      </c>
      <c r="K9" s="16"/>
      <c r="L9" s="81"/>
      <c r="M9" s="81"/>
      <c r="N9" s="81"/>
      <c r="O9" s="81"/>
      <c r="P9" s="34"/>
    </row>
    <row r="10" spans="1:16" s="26" customFormat="1" ht="36" customHeight="1" thickBot="1">
      <c r="A10" s="28">
        <v>6</v>
      </c>
      <c r="B10" s="35"/>
      <c r="C10" s="36">
        <f>D10+E10</f>
        <v>0</v>
      </c>
      <c r="D10" s="36"/>
      <c r="E10" s="62"/>
      <c r="F10" s="36"/>
      <c r="G10" s="36"/>
      <c r="H10" s="36"/>
      <c r="I10" s="63"/>
      <c r="J10" s="64">
        <v>6</v>
      </c>
      <c r="K10" s="36"/>
      <c r="L10" s="82"/>
      <c r="M10" s="82"/>
      <c r="N10" s="82"/>
      <c r="O10" s="82"/>
      <c r="P10" s="37"/>
    </row>
    <row r="11" spans="1:16" s="30" customFormat="1" ht="30.75" customHeight="1" thickBot="1" thickTop="1">
      <c r="A11" s="163" t="s">
        <v>36</v>
      </c>
      <c r="B11" s="164"/>
      <c r="C11" s="165"/>
      <c r="D11" s="38">
        <f>SUM(D5:D10)</f>
        <v>0</v>
      </c>
      <c r="E11" s="38">
        <f aca="true" t="shared" si="0" ref="E11:K11">SUM(E5:E10)</f>
        <v>1819172</v>
      </c>
      <c r="F11" s="38">
        <f t="shared" si="0"/>
        <v>208500</v>
      </c>
      <c r="G11" s="38">
        <f t="shared" si="0"/>
        <v>246000</v>
      </c>
      <c r="H11" s="38">
        <f t="shared" si="0"/>
        <v>246000</v>
      </c>
      <c r="I11" s="39">
        <f t="shared" si="0"/>
        <v>246000</v>
      </c>
      <c r="J11" s="29"/>
      <c r="K11" s="38">
        <f t="shared" si="0"/>
        <v>246000</v>
      </c>
      <c r="L11" s="38">
        <f>SUM(L5:L10)</f>
        <v>246000</v>
      </c>
      <c r="M11" s="38">
        <f>SUM(M5:M10)</f>
        <v>151000</v>
      </c>
      <c r="N11" s="38">
        <f>SUM(N5:N10)</f>
        <v>151000</v>
      </c>
      <c r="O11" s="38">
        <f>SUM(O5:O10)</f>
        <v>360000</v>
      </c>
      <c r="P11" s="39">
        <f>SUM(P5:P10)</f>
        <v>120000</v>
      </c>
    </row>
    <row r="12" spans="1:9" ht="31.5" customHeight="1" thickTop="1">
      <c r="A12" s="160" t="s">
        <v>50</v>
      </c>
      <c r="B12" s="161"/>
      <c r="C12" s="161"/>
      <c r="D12" s="161"/>
      <c r="E12" s="161"/>
      <c r="F12" s="161"/>
      <c r="G12" s="161"/>
      <c r="H12" s="161"/>
      <c r="I12" s="162"/>
    </row>
    <row r="13" spans="1:9" ht="28.5" customHeight="1" thickBot="1">
      <c r="A13" s="166"/>
      <c r="B13" s="167"/>
      <c r="C13" s="167"/>
      <c r="D13" s="167"/>
      <c r="E13" s="167"/>
      <c r="F13" s="167"/>
      <c r="G13" s="167"/>
      <c r="H13" s="167"/>
      <c r="I13" s="168"/>
    </row>
    <row r="14" spans="3:15" ht="13.5" thickTop="1">
      <c r="C14" s="14"/>
      <c r="D14" s="14"/>
      <c r="E14" s="14"/>
      <c r="F14" s="14"/>
      <c r="G14" s="14"/>
      <c r="H14" s="14"/>
      <c r="K14" s="14"/>
      <c r="L14" s="14"/>
      <c r="M14" s="14"/>
      <c r="N14" s="14"/>
      <c r="O14" s="14"/>
    </row>
    <row r="15" spans="1:9" ht="27" customHeight="1">
      <c r="A15" s="159" t="s">
        <v>37</v>
      </c>
      <c r="B15" s="159"/>
      <c r="C15" s="159"/>
      <c r="D15" s="159"/>
      <c r="E15" s="159"/>
      <c r="F15" s="159"/>
      <c r="G15" s="159"/>
      <c r="H15" s="159"/>
      <c r="I15" s="159"/>
    </row>
  </sheetData>
  <mergeCells count="12">
    <mergeCell ref="A15:I15"/>
    <mergeCell ref="B2:B3"/>
    <mergeCell ref="C2:C3"/>
    <mergeCell ref="F2:I2"/>
    <mergeCell ref="A12:I12"/>
    <mergeCell ref="A11:C11"/>
    <mergeCell ref="A2:A3"/>
    <mergeCell ref="A13:I13"/>
    <mergeCell ref="D2:D3"/>
    <mergeCell ref="E2:E3"/>
    <mergeCell ref="J2:J3"/>
    <mergeCell ref="K2:P2"/>
  </mergeCells>
  <printOptions/>
  <pageMargins left="0.44" right="0.9" top="1.12" bottom="1.1" header="0.5118110236220472" footer="0.5118110236220472"/>
  <pageSetup horizontalDpi="300" verticalDpi="300" orientation="landscape" paperSize="9" r:id="rId1"/>
  <headerFooter alignWithMargins="0">
    <oddHeader>&amp;C&amp;"Arial CE,Pogrubiony"&amp;14Zestawienie zobowiązań Gminy Sandomierz z tytułu udzielonych poręczeń i gwarancji</oddHeader>
    <oddFooter>&amp;L. . . . . . . . . . . . . . . . . . . . . .
        &amp;9Podpis Skarbnika
&amp;C. . . . . . . . . . . . . . . . . . . . . 
&amp;9Data
&amp;R. . . . . . . . . . . . . . . . . . . . . . . . . . . .
&amp;9Podpis Wójta (Burmistrza, Prezydenta) 
lub Przew. Zarządu Pow. (Woj.)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wias</dc:creator>
  <cp:keywords/>
  <dc:description/>
  <cp:lastModifiedBy>x</cp:lastModifiedBy>
  <cp:lastPrinted>2006-02-09T08:36:46Z</cp:lastPrinted>
  <dcterms:created xsi:type="dcterms:W3CDTF">2001-05-30T05:31:32Z</dcterms:created>
  <dcterms:modified xsi:type="dcterms:W3CDTF">2006-02-09T08:39:31Z</dcterms:modified>
  <cp:category/>
  <cp:version/>
  <cp:contentType/>
  <cp:contentStatus/>
</cp:coreProperties>
</file>